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"/>
    </mc:Choice>
  </mc:AlternateContent>
  <xr:revisionPtr revIDLastSave="0" documentId="8_{B2382B59-B102-4261-B32E-003F3DAF8B28}" xr6:coauthVersionLast="45" xr6:coauthVersionMax="45" xr10:uidLastSave="{00000000-0000-0000-0000-000000000000}"/>
  <bookViews>
    <workbookView xWindow="-120" yWindow="-120" windowWidth="20730" windowHeight="11160" xr2:uid="{122C154D-2D30-423F-A055-17BB70A45BAF}"/>
  </bookViews>
  <sheets>
    <sheet name="Index" sheetId="1" r:id="rId1"/>
    <sheet name="Lower_Function" sheetId="2" r:id="rId2"/>
    <sheet name="Upper_Function" sheetId="3" r:id="rId3"/>
    <sheet name="Proper_Function" sheetId="4" r:id="rId4"/>
    <sheet name="Exact_Compare_Two_Cols" sheetId="5" r:id="rId5"/>
    <sheet name="Substitute_Function" sheetId="6" r:id="rId6"/>
    <sheet name="Search_Function" sheetId="7" r:id="rId7"/>
    <sheet name="Left_Function" sheetId="8" r:id="rId8"/>
    <sheet name="Len_Function" sheetId="9" r:id="rId9"/>
    <sheet name="Right_Function" sheetId="10" r:id="rId10"/>
    <sheet name="Mid_Function" sheetId="11" r:id="rId11"/>
    <sheet name="Replace_Function" sheetId="12" r:id="rId12"/>
    <sheet name="Rept_Function" sheetId="13" r:id="rId13"/>
    <sheet name="Find_Function" sheetId="14" r:id="rId14"/>
    <sheet name="Find_Function_Extract_CharNumb" sheetId="15" r:id="rId15"/>
    <sheet name="Trim Function" sheetId="16" r:id="rId16"/>
    <sheet name="Concatenate_Function" sheetId="17" r:id="rId17"/>
    <sheet name="Exact_Proper_Function" sheetId="18" r:id="rId18"/>
    <sheet name="Exact_Upper_Function" sheetId="19" r:id="rId19"/>
    <sheet name="Exact_Lower_Function" sheetId="20" r:id="rId20"/>
    <sheet name="Exact_Left_Function" sheetId="21" r:id="rId21"/>
    <sheet name="Exact_Right_Function" sheetId="22" r:id="rId22"/>
    <sheet name="Exact_Len_Function" sheetId="23" r:id="rId23"/>
    <sheet name="Exact_Wild_Scnd" sheetId="24" r:id="rId24"/>
    <sheet name="Exact_Wild_Secnd" sheetId="25" r:id="rId25"/>
    <sheet name="ISOWEEKNUM" sheetId="26" r:id="rId26"/>
    <sheet name="Year_Function" sheetId="27" r:id="rId27"/>
    <sheet name="Month_Function" sheetId="28" r:id="rId28"/>
    <sheet name="Now_Function" sheetId="29" r:id="rId29"/>
    <sheet name="Day_Function" sheetId="30" r:id="rId30"/>
    <sheet name="Date_Function" sheetId="31" r:id="rId31"/>
    <sheet name="Days360_Function" sheetId="32" r:id="rId32"/>
    <sheet name="NetWorkDays_Function" sheetId="33" r:id="rId33"/>
    <sheet name="Minute_Function" sheetId="34" r:id="rId34"/>
    <sheet name="Hour_Function" sheetId="35" r:id="rId35"/>
    <sheet name="Add_Time_Hrs_Mins_Secs" sheetId="36" r:id="rId36"/>
    <sheet name="Text_Day_Name" sheetId="37" r:id="rId37"/>
    <sheet name="Text_Month_Name" sheetId="38" r:id="rId38"/>
    <sheet name="Dates_From_Now" sheetId="39" r:id="rId39"/>
    <sheet name="Text_Date_YYYYMMDD" sheetId="40" r:id="rId40"/>
    <sheet name="Text_Date_MMYYYYDD" sheetId="41" r:id="rId41"/>
    <sheet name="Today_Function" sheetId="42" r:id="rId42"/>
    <sheet name="OR_Operator" sheetId="43" r:id="rId43"/>
    <sheet name="AND_Operator" sheetId="44" r:id="rId44"/>
    <sheet name="NOT_Operator" sheetId="45" r:id="rId45"/>
    <sheet name="OR_Operator_with_IF_Condition" sheetId="46" r:id="rId46"/>
    <sheet name="IF_Condition_Assign_Grades" sheetId="47" r:id="rId47"/>
    <sheet name="If_Condition_Pass_Or_Fail" sheetId="48" r:id="rId48"/>
    <sheet name="IF_Condition_Using_Max" sheetId="49" r:id="rId49"/>
    <sheet name="IF_Condition_Using_Min" sheetId="50" r:id="rId50"/>
    <sheet name="And_Operator_with_IF_Condition" sheetId="51" r:id="rId51"/>
    <sheet name="NestedIF_Condns_Grading_Price" sheetId="52" r:id="rId52"/>
    <sheet name="Min_Function" sheetId="53" r:id="rId53"/>
    <sheet name="Max_Function" sheetId="54" r:id="rId54"/>
    <sheet name="Small_Function" sheetId="55" r:id="rId55"/>
    <sheet name="Large_Function" sheetId="56" r:id="rId56"/>
    <sheet name="Count_Function" sheetId="57" r:id="rId57"/>
    <sheet name="CountIF_Function" sheetId="58" r:id="rId58"/>
    <sheet name="CountA_Function" sheetId="59" r:id="rId59"/>
    <sheet name="Count_Blank_Cells_Using_CountIF" sheetId="60" r:id="rId60"/>
    <sheet name="Count_NonTextCells_UsingCountIF" sheetId="61" r:id="rId61"/>
    <sheet name="CountIF_FourthChar_As_L" sheetId="62" r:id="rId62"/>
    <sheet name="CountIF_Partial_Match_PP" sheetId="63" r:id="rId63"/>
    <sheet name="CountIF_3rd_Last_A" sheetId="64" r:id="rId64"/>
    <sheet name="CountIF_3rd_Char_A" sheetId="65" r:id="rId65"/>
    <sheet name="CountIF_First_Last_AE" sheetId="66" r:id="rId66"/>
    <sheet name="CountIf_With_Single_Criteria" sheetId="67" r:id="rId67"/>
    <sheet name="Count_NonBlank_CountIF" sheetId="68" r:id="rId68"/>
    <sheet name="CountIF_Function_With_Dates" sheetId="69" r:id="rId69"/>
    <sheet name="CountIf_Sum_Multiple_Criterias" sheetId="70" r:id="rId70"/>
    <sheet name="Average_Function" sheetId="71" r:id="rId71"/>
    <sheet name="AverageIF_Function" sheetId="72" r:id="rId72"/>
    <sheet name="AvgIF_Partial_Match_PP" sheetId="73" r:id="rId73"/>
    <sheet name="Count_The_Named_Range" sheetId="74" r:id="rId74"/>
    <sheet name="Avg_The_Named_Range" sheetId="75" r:id="rId75"/>
    <sheet name="Average_The_Named_Range" sheetId="76" r:id="rId76"/>
    <sheet name="AvgIF_Multi_Condns" sheetId="77" r:id="rId77"/>
    <sheet name="CountA_The_Named_Range" sheetId="78" r:id="rId78"/>
    <sheet name="Address_Function" sheetId="79" r:id="rId79"/>
    <sheet name="Row_Function" sheetId="80" r:id="rId80"/>
    <sheet name="Rows_Function" sheetId="81" r:id="rId81"/>
    <sheet name="Column_Function" sheetId="82" r:id="rId82"/>
    <sheet name="Choose_Function" sheetId="83" r:id="rId83"/>
    <sheet name="VLookup_TotalCost_Calculation" sheetId="84" r:id="rId84"/>
    <sheet name="Match_Function" sheetId="85" r:id="rId85"/>
    <sheet name="VLookup_Grades_With_ApproxMatch" sheetId="86" r:id="rId86"/>
    <sheet name="Compare_Two_Lists_Only_In_First" sheetId="87" r:id="rId87"/>
    <sheet name="Compare_Two_Lists_Only_In_Secnd" sheetId="88" r:id="rId88"/>
    <sheet name="ISNA_With_VLookup" sheetId="89" r:id="rId89"/>
    <sheet name="ISError_With_VLookup" sheetId="90" r:id="rId90"/>
    <sheet name="Index_Match_Approx_Rng" sheetId="91" r:id="rId91"/>
    <sheet name="Index_Function" sheetId="92" r:id="rId92"/>
    <sheet name="Index_Function_Ex" sheetId="93" r:id="rId93"/>
    <sheet name="Indirect_dropdown" sheetId="94" r:id="rId94"/>
    <sheet name="Multi_Dropdown" sheetId="95" r:id="rId95"/>
    <sheet name="HLookup" sheetId="96" r:id="rId96"/>
    <sheet name="IsText_Function" sheetId="97" r:id="rId97"/>
    <sheet name="IsNumber_Function" sheetId="98" r:id="rId98"/>
    <sheet name="IsBlank_Function" sheetId="99" r:id="rId99"/>
    <sheet name="IsNonText_Function" sheetId="100" r:id="rId100"/>
    <sheet name="IsOdd_Function" sheetId="101" r:id="rId101"/>
    <sheet name="IsEven_Function" sheetId="102" r:id="rId102"/>
    <sheet name="IsFormula_Function" sheetId="103" r:id="rId103"/>
    <sheet name="Cell_Function_info_type_address" sheetId="104" r:id="rId104"/>
    <sheet name="Cell_Function_info_type_content" sheetId="105" r:id="rId105"/>
    <sheet name="Cell_Function_info_FileName" sheetId="106" r:id="rId106"/>
    <sheet name="Cell_Function_infotype_Col" sheetId="107" r:id="rId107"/>
    <sheet name="Cell_Function_infotype_Row" sheetId="108" r:id="rId108"/>
    <sheet name="Cell_Function_infotype_Width" sheetId="109" r:id="rId109"/>
    <sheet name="Cell_Function_infotype_Type" sheetId="110" r:id="rId110"/>
    <sheet name="Sheet_Function" sheetId="111" r:id="rId111"/>
    <sheet name="SumIF_Partial_Match_PP" sheetId="112" r:id="rId112"/>
    <sheet name="Sqrt_Function" sheetId="113" r:id="rId113"/>
    <sheet name="Even_Function" sheetId="114" r:id="rId114"/>
    <sheet name="Odd_Function" sheetId="115" r:id="rId115"/>
    <sheet name="Mod_Function" sheetId="116" r:id="rId116"/>
    <sheet name="Quotient_Function" sheetId="117" r:id="rId117"/>
    <sheet name="Roman_Function" sheetId="118" r:id="rId118"/>
    <sheet name="Round_Function" sheetId="119" r:id="rId119"/>
    <sheet name="Roundup_Function" sheetId="120" r:id="rId120"/>
    <sheet name="RoundDown_Function" sheetId="121" r:id="rId121"/>
    <sheet name="SumIF_Function" sheetId="122" r:id="rId122"/>
    <sheet name="Sum_Function" sheetId="123" r:id="rId123"/>
    <sheet name="SumIF_Function_Dates" sheetId="124" r:id="rId124"/>
    <sheet name="SumIF_Multi_Condns" sheetId="125" r:id="rId125"/>
    <sheet name="SumIFs_Function_With_Dates" sheetId="126" r:id="rId126"/>
    <sheet name="SumIFs_Function_With_Wildcard" sheetId="127" r:id="rId127"/>
    <sheet name="SumIF_Based_On_WildCard_Chactr" sheetId="128" r:id="rId128"/>
    <sheet name="Sum_The_Named_Range" sheetId="129" r:id="rId129"/>
    <sheet name="ABS_Function" sheetId="130" r:id="rId130"/>
    <sheet name="Aggregate_Average" sheetId="131" r:id="rId131"/>
    <sheet name="Aggregate_Count" sheetId="132" r:id="rId132"/>
    <sheet name="Aggregate_CountA" sheetId="133" r:id="rId133"/>
    <sheet name="Aggregate_Max" sheetId="134" r:id="rId134"/>
    <sheet name="Aggregate_Min" sheetId="135" r:id="rId135"/>
    <sheet name="Sum_Large_Three_Values" sheetId="136" r:id="rId136"/>
    <sheet name="Rank_Function_Asc" sheetId="137" r:id="rId137"/>
    <sheet name="Rank_Function_Desc" sheetId="138" r:id="rId138"/>
    <sheet name="Rank_In_Asc_Dupes" sheetId="139" r:id="rId139"/>
    <sheet name="Rank_In_Desc_Dupes" sheetId="140" r:id="rId140"/>
    <sheet name="SNo_Using_IsBlank_Fun" sheetId="141" r:id="rId141"/>
    <sheet name="Split_the_Left_Of_Text" sheetId="142" r:id="rId142"/>
    <sheet name="Split_the_Right_Of_Text" sheetId="143" r:id="rId143"/>
    <sheet name="Split_the_Left_Of_Space" sheetId="144" r:id="rId144"/>
    <sheet name="Split_the_Right_Of_Space" sheetId="145" r:id="rId145"/>
    <sheet name="MID_Function_Extract_GmailIDs" sheetId="146" r:id="rId146"/>
    <sheet name="Remove_Last_Two_Chars_Left_Len" sheetId="147" r:id="rId147"/>
    <sheet name="Remove_Duplicates_IF_CountIF" sheetId="148" r:id="rId148"/>
    <sheet name="Retrieve_Duplicates_IF_CountIF" sheetId="149" r:id="rId149"/>
    <sheet name="Replace_Using_IF_And_Left_Func" sheetId="150" r:id="rId150"/>
    <sheet name="Dates_With_increasing" sheetId="151" r:id="rId151"/>
    <sheet name="Dates_With_Decr" sheetId="152" r:id="rId152"/>
  </sheets>
  <definedNames>
    <definedName name="AverageAFive">Avg_The_Named_Range!$B$3:$B$7</definedName>
    <definedName name="AverageAFour">Avg_The_Named_Range!$B$4:$B$7</definedName>
    <definedName name="AverageAOne">Avg_The_Named_Range!$B$7</definedName>
    <definedName name="AverageAThree">Avg_The_Named_Range!$B$5:$B$7</definedName>
    <definedName name="AverageATwo">Avg_The_Named_Range!$B$6:$B$7</definedName>
    <definedName name="AverageFive">Average_The_Named_Range!$B$3:$B$7</definedName>
    <definedName name="AverageFour">Average_The_Named_Range!$B$4:$B$7</definedName>
    <definedName name="AverageOne">Average_The_Named_Range!$B$7</definedName>
    <definedName name="AverageThree">Average_The_Named_Range!$B$5:$B$7</definedName>
    <definedName name="AverageTwo">Average_The_Named_Range!$B$6:$B$7</definedName>
    <definedName name="CountAFive">CountA_The_Named_Range!$A$3:$A$7</definedName>
    <definedName name="CountAFour">CountA_The_Named_Range!$A$4:$A$7</definedName>
    <definedName name="CountAOne">CountA_The_Named_Range!$A$7</definedName>
    <definedName name="CountAThree">CountA_The_Named_Range!$A$5:$A$7</definedName>
    <definedName name="CountATwo">CountA_The_Named_Range!$A$6:$A$7</definedName>
    <definedName name="CountFive">Count_The_Named_Range!$B$3:$B$7</definedName>
    <definedName name="CountFour">Count_The_Named_Range!$B$4:$B$7</definedName>
    <definedName name="CountOne">Count_The_Named_Range!$B$7</definedName>
    <definedName name="CountThree">Count_The_Named_Range!$B$5:$B$7</definedName>
    <definedName name="CountTwo">Count_The_Named_Range!$B$6:$B$7</definedName>
    <definedName name="Five">Sum_The_Named_Range!$B$3:$B$7</definedName>
    <definedName name="Four">Sum_The_Named_Range!$B$4:$B$7</definedName>
    <definedName name="Fruits">Indirect_dropdown!$A$3:$A$7</definedName>
    <definedName name="One">Sum_The_Named_Range!$B$7</definedName>
    <definedName name="Stationary">Indirect_dropdown!$B$3:$B$7</definedName>
    <definedName name="Three">Sum_The_Named_Range!$B$5:$B$7</definedName>
    <definedName name="Two">Sum_The_Named_Range!$B$6:$B$7</definedName>
    <definedName name="Zones">Indirect_dropdown!$C$3:$C$6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152" l="1"/>
  <c r="A5" i="152" s="1"/>
  <c r="A6" i="152" s="1"/>
  <c r="A7" i="152" s="1"/>
  <c r="A8" i="152" s="1"/>
  <c r="A9" i="152" s="1"/>
  <c r="A3" i="152"/>
  <c r="A4" i="151"/>
  <c r="A5" i="151" s="1"/>
  <c r="A6" i="151" s="1"/>
  <c r="A7" i="151" s="1"/>
  <c r="A8" i="151" s="1"/>
  <c r="A9" i="151" s="1"/>
  <c r="A3" i="151"/>
  <c r="B4" i="150"/>
  <c r="B5" i="150"/>
  <c r="B6" i="150"/>
  <c r="B7" i="150"/>
  <c r="B3" i="150"/>
  <c r="B4" i="149"/>
  <c r="B5" i="149"/>
  <c r="B6" i="149"/>
  <c r="B7" i="149"/>
  <c r="B3" i="149"/>
  <c r="B4" i="148"/>
  <c r="B5" i="148"/>
  <c r="B6" i="148"/>
  <c r="B7" i="148"/>
  <c r="B3" i="148"/>
  <c r="B4" i="147"/>
  <c r="B5" i="147"/>
  <c r="B6" i="147"/>
  <c r="B7" i="147"/>
  <c r="B3" i="147"/>
  <c r="B4" i="146"/>
  <c r="B5" i="146"/>
  <c r="B6" i="146"/>
  <c r="B7" i="146"/>
  <c r="B3" i="146"/>
  <c r="B4" i="145"/>
  <c r="B5" i="145"/>
  <c r="B6" i="145"/>
  <c r="B7" i="145"/>
  <c r="B3" i="145"/>
  <c r="B4" i="144"/>
  <c r="B5" i="144"/>
  <c r="B6" i="144"/>
  <c r="B7" i="144"/>
  <c r="B3" i="144"/>
  <c r="B4" i="143"/>
  <c r="B5" i="143"/>
  <c r="B6" i="143"/>
  <c r="B7" i="143"/>
  <c r="B3" i="143"/>
  <c r="B4" i="142"/>
  <c r="B5" i="142"/>
  <c r="B6" i="142"/>
  <c r="B7" i="142"/>
  <c r="B3" i="142"/>
  <c r="A5" i="141"/>
  <c r="A6" i="141" s="1"/>
  <c r="A7" i="141" s="1"/>
  <c r="A4" i="141"/>
  <c r="C4" i="140"/>
  <c r="C5" i="140"/>
  <c r="C6" i="140"/>
  <c r="C7" i="140"/>
  <c r="C3" i="140"/>
  <c r="C4" i="139"/>
  <c r="C5" i="139"/>
  <c r="C6" i="139"/>
  <c r="C7" i="139"/>
  <c r="C3" i="139"/>
  <c r="C4" i="138"/>
  <c r="C5" i="138"/>
  <c r="C6" i="138"/>
  <c r="C7" i="138"/>
  <c r="C3" i="138"/>
  <c r="C4" i="137"/>
  <c r="C5" i="137"/>
  <c r="C6" i="137"/>
  <c r="C7" i="137"/>
  <c r="C3" i="137"/>
  <c r="F4" i="136"/>
  <c r="C4" i="136"/>
  <c r="C5" i="136"/>
  <c r="C6" i="136"/>
  <c r="C7" i="136"/>
  <c r="C3" i="136"/>
  <c r="C4" i="135"/>
  <c r="C5" i="135"/>
  <c r="C6" i="135"/>
  <c r="C7" i="135"/>
  <c r="C3" i="135"/>
  <c r="C4" i="134"/>
  <c r="C5" i="134"/>
  <c r="C6" i="134"/>
  <c r="C7" i="134"/>
  <c r="C3" i="134"/>
  <c r="C4" i="133"/>
  <c r="C5" i="133"/>
  <c r="C6" i="133"/>
  <c r="C7" i="133"/>
  <c r="C3" i="133"/>
  <c r="C4" i="132"/>
  <c r="C5" i="132"/>
  <c r="C6" i="132"/>
  <c r="C7" i="132"/>
  <c r="C3" i="132"/>
  <c r="C4" i="131"/>
  <c r="C5" i="131"/>
  <c r="C6" i="131"/>
  <c r="C7" i="131"/>
  <c r="C3" i="131"/>
  <c r="B4" i="130"/>
  <c r="B5" i="130"/>
  <c r="B6" i="130"/>
  <c r="B7" i="130"/>
  <c r="B3" i="130"/>
  <c r="C7" i="129"/>
  <c r="C6" i="129"/>
  <c r="C5" i="129"/>
  <c r="C4" i="129"/>
  <c r="C3" i="129"/>
  <c r="C7" i="128"/>
  <c r="C6" i="128"/>
  <c r="C5" i="128"/>
  <c r="C4" i="128"/>
  <c r="C3" i="128"/>
  <c r="C4" i="127"/>
  <c r="C5" i="127"/>
  <c r="C6" i="127"/>
  <c r="C7" i="127"/>
  <c r="C3" i="127"/>
  <c r="C4" i="126"/>
  <c r="C5" i="126"/>
  <c r="C6" i="126"/>
  <c r="C7" i="126"/>
  <c r="C3" i="126"/>
  <c r="C4" i="125"/>
  <c r="C5" i="125"/>
  <c r="C6" i="125"/>
  <c r="C7" i="125"/>
  <c r="C3" i="125"/>
  <c r="C4" i="124"/>
  <c r="C5" i="124"/>
  <c r="C6" i="124"/>
  <c r="C7" i="124"/>
  <c r="C3" i="124"/>
  <c r="C4" i="123"/>
  <c r="C5" i="123"/>
  <c r="C6" i="123"/>
  <c r="C7" i="123"/>
  <c r="C3" i="123"/>
  <c r="C4" i="122"/>
  <c r="C5" i="122"/>
  <c r="C6" i="122"/>
  <c r="C7" i="122"/>
  <c r="C3" i="122"/>
  <c r="B4" i="121"/>
  <c r="B5" i="121"/>
  <c r="B6" i="121"/>
  <c r="B7" i="121"/>
  <c r="B3" i="121"/>
  <c r="B4" i="120"/>
  <c r="B5" i="120"/>
  <c r="B6" i="120"/>
  <c r="B7" i="120"/>
  <c r="B3" i="120"/>
  <c r="B4" i="119"/>
  <c r="B5" i="119"/>
  <c r="B6" i="119"/>
  <c r="B7" i="119"/>
  <c r="B3" i="119"/>
  <c r="B4" i="118"/>
  <c r="B5" i="118"/>
  <c r="B6" i="118"/>
  <c r="B7" i="118"/>
  <c r="B3" i="118"/>
  <c r="D4" i="117"/>
  <c r="D5" i="117"/>
  <c r="D6" i="117"/>
  <c r="D7" i="117"/>
  <c r="D3" i="117"/>
  <c r="C4" i="116"/>
  <c r="C5" i="116"/>
  <c r="C6" i="116"/>
  <c r="C7" i="116"/>
  <c r="C3" i="116"/>
  <c r="C4" i="115"/>
  <c r="C5" i="115"/>
  <c r="C6" i="115"/>
  <c r="C7" i="115"/>
  <c r="C3" i="115"/>
  <c r="C4" i="114"/>
  <c r="C5" i="114"/>
  <c r="C6" i="114"/>
  <c r="C7" i="114"/>
  <c r="C3" i="114"/>
  <c r="B4" i="113"/>
  <c r="B5" i="113"/>
  <c r="B6" i="113"/>
  <c r="B7" i="113"/>
  <c r="B3" i="113"/>
  <c r="C4" i="112"/>
  <c r="C5" i="112"/>
  <c r="C6" i="112"/>
  <c r="C7" i="112"/>
  <c r="C3" i="112"/>
  <c r="C4" i="111"/>
  <c r="C5" i="111"/>
  <c r="C6" i="111"/>
  <c r="C7" i="111"/>
  <c r="C3" i="111"/>
  <c r="C4" i="110"/>
  <c r="C5" i="110"/>
  <c r="C6" i="110"/>
  <c r="C7" i="110"/>
  <c r="C3" i="110"/>
  <c r="C4" i="109"/>
  <c r="C5" i="109"/>
  <c r="C6" i="109"/>
  <c r="C7" i="109"/>
  <c r="C3" i="109"/>
  <c r="C4" i="108"/>
  <c r="C5" i="108"/>
  <c r="C6" i="108"/>
  <c r="C7" i="108"/>
  <c r="C3" i="108"/>
  <c r="C4" i="107"/>
  <c r="C5" i="107"/>
  <c r="C6" i="107"/>
  <c r="C7" i="107"/>
  <c r="C3" i="107"/>
  <c r="C4" i="106"/>
  <c r="C5" i="106"/>
  <c r="C6" i="106"/>
  <c r="C7" i="106"/>
  <c r="C3" i="106"/>
  <c r="C4" i="105"/>
  <c r="C5" i="105"/>
  <c r="C6" i="105"/>
  <c r="C7" i="105"/>
  <c r="C3" i="105"/>
  <c r="C4" i="104"/>
  <c r="C5" i="104"/>
  <c r="C6" i="104"/>
  <c r="C7" i="104"/>
  <c r="C3" i="104"/>
  <c r="B6" i="103"/>
  <c r="C4" i="103"/>
  <c r="C5" i="103"/>
  <c r="C6" i="103"/>
  <c r="C7" i="103"/>
  <c r="C3" i="103"/>
  <c r="C4" i="102"/>
  <c r="C5" i="102"/>
  <c r="C6" i="102"/>
  <c r="C7" i="102"/>
  <c r="C3" i="102"/>
  <c r="C4" i="101"/>
  <c r="C5" i="101"/>
  <c r="C6" i="101"/>
  <c r="C7" i="101"/>
  <c r="C3" i="101"/>
  <c r="B4" i="100"/>
  <c r="B5" i="100"/>
  <c r="B6" i="100"/>
  <c r="B7" i="100"/>
  <c r="B3" i="100"/>
  <c r="B4" i="99"/>
  <c r="B5" i="99"/>
  <c r="B6" i="99"/>
  <c r="B7" i="99"/>
  <c r="B3" i="99"/>
  <c r="C4" i="98"/>
  <c r="C5" i="98"/>
  <c r="C6" i="98"/>
  <c r="C7" i="98"/>
  <c r="C3" i="98"/>
  <c r="C4" i="97"/>
  <c r="C5" i="97"/>
  <c r="C6" i="97"/>
  <c r="C7" i="97"/>
  <c r="C3" i="97"/>
  <c r="C13" i="96"/>
  <c r="C12" i="96"/>
  <c r="C11" i="96"/>
  <c r="C10" i="96"/>
  <c r="F4" i="95"/>
  <c r="F3" i="95"/>
  <c r="F2" i="95"/>
  <c r="F2" i="94"/>
  <c r="C4" i="93"/>
  <c r="C5" i="93"/>
  <c r="C6" i="93"/>
  <c r="C7" i="93"/>
  <c r="C3" i="93"/>
  <c r="C4" i="92"/>
  <c r="C5" i="92"/>
  <c r="C6" i="92"/>
  <c r="C7" i="92"/>
  <c r="C3" i="92"/>
  <c r="E4" i="91"/>
  <c r="C4" i="90"/>
  <c r="C5" i="90"/>
  <c r="C6" i="90"/>
  <c r="C7" i="90"/>
  <c r="C3" i="90"/>
  <c r="C4" i="89"/>
  <c r="C5" i="89"/>
  <c r="C6" i="89"/>
  <c r="C7" i="89"/>
  <c r="C3" i="89"/>
  <c r="C4" i="88"/>
  <c r="C5" i="88"/>
  <c r="C6" i="88"/>
  <c r="C7" i="88"/>
  <c r="C3" i="88"/>
  <c r="C4" i="87"/>
  <c r="C5" i="87"/>
  <c r="C6" i="87"/>
  <c r="C7" i="87"/>
  <c r="C3" i="87"/>
  <c r="C4" i="86"/>
  <c r="C5" i="86"/>
  <c r="C6" i="86"/>
  <c r="C7" i="86"/>
  <c r="C3" i="86"/>
  <c r="C4" i="85"/>
  <c r="C5" i="85"/>
  <c r="C6" i="85"/>
  <c r="C7" i="85"/>
  <c r="C3" i="85"/>
  <c r="C4" i="84"/>
  <c r="C5" i="84"/>
  <c r="C6" i="84"/>
  <c r="C7" i="84"/>
  <c r="C3" i="84"/>
  <c r="B7" i="83"/>
  <c r="B6" i="83"/>
  <c r="B5" i="83"/>
  <c r="B4" i="83"/>
  <c r="B3" i="83"/>
  <c r="C4" i="82"/>
  <c r="C5" i="82"/>
  <c r="C6" i="82"/>
  <c r="C7" i="82"/>
  <c r="C3" i="82"/>
  <c r="C4" i="81"/>
  <c r="C5" i="81"/>
  <c r="C6" i="81"/>
  <c r="C7" i="81"/>
  <c r="C3" i="81"/>
  <c r="C4" i="80"/>
  <c r="C5" i="80"/>
  <c r="C6" i="80"/>
  <c r="C7" i="80"/>
  <c r="C3" i="80"/>
  <c r="C7" i="78"/>
  <c r="C6" i="78"/>
  <c r="C5" i="78"/>
  <c r="C4" i="78"/>
  <c r="C3" i="78"/>
  <c r="C7" i="77"/>
  <c r="C4" i="77"/>
  <c r="C5" i="77"/>
  <c r="C6" i="77"/>
  <c r="C3" i="77"/>
  <c r="C7" i="76"/>
  <c r="C6" i="76"/>
  <c r="C5" i="76"/>
  <c r="C4" i="76"/>
  <c r="C3" i="76"/>
  <c r="C7" i="75"/>
  <c r="C6" i="75"/>
  <c r="C5" i="75"/>
  <c r="C4" i="75"/>
  <c r="C3" i="75"/>
  <c r="C7" i="74"/>
  <c r="C6" i="74"/>
  <c r="C5" i="74"/>
  <c r="C4" i="74"/>
  <c r="C3" i="74"/>
  <c r="C4" i="73"/>
  <c r="C5" i="73"/>
  <c r="C6" i="73"/>
  <c r="C7" i="73"/>
  <c r="C3" i="73"/>
  <c r="C4" i="72"/>
  <c r="C5" i="72"/>
  <c r="C6" i="72"/>
  <c r="C7" i="72"/>
  <c r="C3" i="72"/>
  <c r="C4" i="71"/>
  <c r="C5" i="71"/>
  <c r="C6" i="71"/>
  <c r="C7" i="71"/>
  <c r="C3" i="71"/>
  <c r="B7" i="70"/>
  <c r="B4" i="70"/>
  <c r="B5" i="70"/>
  <c r="B6" i="70"/>
  <c r="B3" i="70"/>
  <c r="B6" i="69"/>
  <c r="B4" i="69"/>
  <c r="B5" i="69"/>
  <c r="B7" i="69"/>
  <c r="B3" i="69"/>
  <c r="B4" i="68"/>
  <c r="B5" i="68"/>
  <c r="B6" i="68"/>
  <c r="B7" i="68"/>
  <c r="B3" i="68"/>
  <c r="B4" i="67"/>
  <c r="B5" i="67"/>
  <c r="B6" i="67"/>
  <c r="B7" i="67"/>
  <c r="B3" i="67"/>
  <c r="B4" i="66"/>
  <c r="B5" i="66"/>
  <c r="B6" i="66"/>
  <c r="B7" i="66"/>
  <c r="B3" i="66"/>
  <c r="B4" i="65"/>
  <c r="B5" i="65"/>
  <c r="B6" i="65"/>
  <c r="B7" i="65"/>
  <c r="B3" i="65"/>
  <c r="B4" i="64"/>
  <c r="B5" i="64"/>
  <c r="B6" i="64"/>
  <c r="B7" i="64"/>
  <c r="B3" i="64"/>
  <c r="B4" i="63"/>
  <c r="B5" i="63"/>
  <c r="B6" i="63"/>
  <c r="B7" i="63"/>
  <c r="B3" i="63"/>
  <c r="B4" i="62"/>
  <c r="B5" i="62"/>
  <c r="B6" i="62"/>
  <c r="B7" i="62"/>
  <c r="B3" i="62"/>
  <c r="B4" i="61"/>
  <c r="B5" i="61"/>
  <c r="B6" i="61"/>
  <c r="B7" i="61"/>
  <c r="B3" i="61"/>
  <c r="B4" i="60"/>
  <c r="B5" i="60"/>
  <c r="B6" i="60"/>
  <c r="B7" i="60"/>
  <c r="B3" i="60"/>
  <c r="B4" i="59"/>
  <c r="B5" i="59"/>
  <c r="B6" i="59"/>
  <c r="B7" i="59"/>
  <c r="B3" i="59"/>
  <c r="B4" i="58"/>
  <c r="B5" i="58"/>
  <c r="B6" i="58"/>
  <c r="B7" i="58"/>
  <c r="B3" i="58"/>
  <c r="C4" i="57"/>
  <c r="C5" i="57"/>
  <c r="C6" i="57"/>
  <c r="C7" i="57"/>
  <c r="C3" i="57"/>
  <c r="C4" i="56"/>
  <c r="C5" i="56"/>
  <c r="C6" i="56"/>
  <c r="C7" i="56"/>
  <c r="C3" i="56"/>
  <c r="C4" i="55"/>
  <c r="C5" i="55"/>
  <c r="C6" i="55"/>
  <c r="C7" i="55"/>
  <c r="C3" i="55"/>
  <c r="C4" i="54"/>
  <c r="C5" i="54"/>
  <c r="C6" i="54"/>
  <c r="C7" i="54"/>
  <c r="C3" i="54"/>
  <c r="C4" i="53"/>
  <c r="C5" i="53"/>
  <c r="C6" i="53"/>
  <c r="C7" i="53"/>
  <c r="C3" i="53"/>
  <c r="C4" i="52"/>
  <c r="C5" i="52"/>
  <c r="C6" i="52"/>
  <c r="C7" i="52"/>
  <c r="C3" i="52"/>
  <c r="D4" i="51"/>
  <c r="D5" i="51"/>
  <c r="D6" i="51"/>
  <c r="D7" i="51"/>
  <c r="D3" i="51"/>
  <c r="C4" i="50"/>
  <c r="C5" i="50"/>
  <c r="C6" i="50"/>
  <c r="C7" i="50"/>
  <c r="C3" i="50"/>
  <c r="C4" i="49"/>
  <c r="C5" i="49"/>
  <c r="C6" i="49"/>
  <c r="C7" i="49"/>
  <c r="C3" i="49"/>
  <c r="C4" i="48"/>
  <c r="C5" i="48"/>
  <c r="C6" i="48"/>
  <c r="C7" i="48"/>
  <c r="C3" i="48"/>
  <c r="C4" i="47"/>
  <c r="C5" i="47"/>
  <c r="C6" i="47"/>
  <c r="C7" i="47"/>
  <c r="C3" i="47"/>
  <c r="C4" i="46"/>
  <c r="C5" i="46"/>
  <c r="C6" i="46"/>
  <c r="C7" i="46"/>
  <c r="C3" i="46"/>
  <c r="C4" i="45"/>
  <c r="C5" i="45"/>
  <c r="C6" i="45"/>
  <c r="C7" i="45"/>
  <c r="C3" i="45"/>
  <c r="C4" i="44"/>
  <c r="C5" i="44"/>
  <c r="C6" i="44"/>
  <c r="C7" i="44"/>
  <c r="C3" i="44"/>
  <c r="C4" i="43"/>
  <c r="C5" i="43"/>
  <c r="C6" i="43"/>
  <c r="C7" i="43"/>
  <c r="C3" i="43"/>
  <c r="A7" i="42"/>
  <c r="A6" i="42"/>
  <c r="A5" i="42"/>
  <c r="A4" i="42"/>
  <c r="A3" i="42"/>
  <c r="A7" i="41"/>
  <c r="B7" i="41" s="1"/>
  <c r="A6" i="41"/>
  <c r="B6" i="41" s="1"/>
  <c r="A5" i="41"/>
  <c r="B5" i="41" s="1"/>
  <c r="A4" i="41"/>
  <c r="B4" i="41" s="1"/>
  <c r="A3" i="41"/>
  <c r="B3" i="41" s="1"/>
  <c r="A7" i="40"/>
  <c r="B7" i="40" s="1"/>
  <c r="A6" i="40"/>
  <c r="B6" i="40" s="1"/>
  <c r="A5" i="40"/>
  <c r="B5" i="40" s="1"/>
  <c r="A4" i="40"/>
  <c r="B4" i="40" s="1"/>
  <c r="A3" i="40"/>
  <c r="B3" i="40" s="1"/>
  <c r="A7" i="39"/>
  <c r="A6" i="39"/>
  <c r="A5" i="39"/>
  <c r="A4" i="39"/>
  <c r="A3" i="39"/>
  <c r="A7" i="38"/>
  <c r="B7" i="38" s="1"/>
  <c r="A6" i="38"/>
  <c r="B6" i="38" s="1"/>
  <c r="A5" i="38"/>
  <c r="B5" i="38" s="1"/>
  <c r="A4" i="38"/>
  <c r="B4" i="38" s="1"/>
  <c r="A3" i="38"/>
  <c r="B3" i="38" s="1"/>
  <c r="A7" i="37"/>
  <c r="B7" i="37" s="1"/>
  <c r="A6" i="37"/>
  <c r="B6" i="37" s="1"/>
  <c r="A5" i="37"/>
  <c r="B5" i="37" s="1"/>
  <c r="A4" i="37"/>
  <c r="B4" i="37" s="1"/>
  <c r="A3" i="37"/>
  <c r="B3" i="37" s="1"/>
  <c r="E4" i="36"/>
  <c r="E5" i="36"/>
  <c r="E6" i="36"/>
  <c r="E7" i="36"/>
  <c r="E3" i="36"/>
  <c r="B4" i="35"/>
  <c r="B5" i="35"/>
  <c r="B6" i="35"/>
  <c r="B7" i="35"/>
  <c r="B3" i="35"/>
  <c r="B4" i="34"/>
  <c r="B5" i="34"/>
  <c r="B6" i="34"/>
  <c r="B7" i="34"/>
  <c r="B3" i="34"/>
  <c r="D4" i="33"/>
  <c r="D5" i="33"/>
  <c r="D6" i="33"/>
  <c r="D7" i="33"/>
  <c r="D3" i="33"/>
  <c r="C4" i="32"/>
  <c r="C5" i="32"/>
  <c r="C6" i="32"/>
  <c r="C7" i="32"/>
  <c r="C3" i="32"/>
  <c r="D4" i="31"/>
  <c r="D5" i="31"/>
  <c r="D6" i="31"/>
  <c r="D7" i="31"/>
  <c r="D3" i="31"/>
  <c r="B4" i="30"/>
  <c r="B5" i="30"/>
  <c r="B6" i="30"/>
  <c r="B7" i="30"/>
  <c r="B3" i="30"/>
  <c r="B4" i="29"/>
  <c r="B5" i="29"/>
  <c r="B6" i="29"/>
  <c r="B7" i="29"/>
  <c r="B3" i="29"/>
  <c r="B4" i="28"/>
  <c r="B5" i="28"/>
  <c r="B6" i="28"/>
  <c r="B7" i="28"/>
  <c r="B3" i="28"/>
  <c r="B4" i="27"/>
  <c r="B5" i="27"/>
  <c r="B6" i="27"/>
  <c r="B7" i="27"/>
  <c r="B3" i="27"/>
  <c r="A7" i="26"/>
  <c r="B7" i="26" s="1"/>
  <c r="A6" i="26"/>
  <c r="B6" i="26" s="1"/>
  <c r="A5" i="26"/>
  <c r="B5" i="26" s="1"/>
  <c r="A4" i="26"/>
  <c r="B4" i="26" s="1"/>
  <c r="A3" i="26"/>
  <c r="B3" i="26" s="1"/>
  <c r="B4" i="25"/>
  <c r="B5" i="25"/>
  <c r="B6" i="25"/>
  <c r="B7" i="25"/>
  <c r="B3" i="25"/>
  <c r="B4" i="24"/>
  <c r="B5" i="24"/>
  <c r="B6" i="24"/>
  <c r="B7" i="24"/>
  <c r="B3" i="24"/>
  <c r="B4" i="23"/>
  <c r="B5" i="23"/>
  <c r="B6" i="23"/>
  <c r="B7" i="23"/>
  <c r="B3" i="23"/>
  <c r="B4" i="22"/>
  <c r="B5" i="22"/>
  <c r="B6" i="22"/>
  <c r="B7" i="22"/>
  <c r="B3" i="22"/>
  <c r="B4" i="21"/>
  <c r="B5" i="21"/>
  <c r="B6" i="21"/>
  <c r="B7" i="21"/>
  <c r="B3" i="21"/>
  <c r="B4" i="20"/>
  <c r="B5" i="20"/>
  <c r="B6" i="20"/>
  <c r="B7" i="20"/>
  <c r="B3" i="20"/>
  <c r="B4" i="19"/>
  <c r="B5" i="19"/>
  <c r="B6" i="19"/>
  <c r="B7" i="19"/>
  <c r="B3" i="19"/>
  <c r="B4" i="18"/>
  <c r="B5" i="18"/>
  <c r="B6" i="18"/>
  <c r="B7" i="18"/>
  <c r="B3" i="18"/>
  <c r="C4" i="17"/>
  <c r="C5" i="17"/>
  <c r="C6" i="17"/>
  <c r="C7" i="17"/>
  <c r="C3" i="17"/>
  <c r="B4" i="16"/>
  <c r="B5" i="16"/>
  <c r="B6" i="16"/>
  <c r="B7" i="16"/>
  <c r="B3" i="16"/>
  <c r="C4" i="15"/>
  <c r="C5" i="15"/>
  <c r="C6" i="15"/>
  <c r="C7" i="15"/>
  <c r="C3" i="15"/>
  <c r="B7" i="14"/>
  <c r="B6" i="14"/>
  <c r="B5" i="14"/>
  <c r="B3" i="14"/>
  <c r="B4" i="13"/>
  <c r="B5" i="13"/>
  <c r="B6" i="13"/>
  <c r="B7" i="13"/>
  <c r="B3" i="13"/>
  <c r="B7" i="12"/>
  <c r="B6" i="12"/>
  <c r="B5" i="12"/>
  <c r="B4" i="12"/>
  <c r="B3" i="12"/>
  <c r="B4" i="11"/>
  <c r="B5" i="11"/>
  <c r="B6" i="11"/>
  <c r="B7" i="11"/>
  <c r="B3" i="11"/>
  <c r="B7" i="10"/>
  <c r="B6" i="10"/>
  <c r="B5" i="10"/>
  <c r="B4" i="10"/>
  <c r="B3" i="10"/>
  <c r="B4" i="9"/>
  <c r="B5" i="9"/>
  <c r="B6" i="9"/>
  <c r="B7" i="9"/>
  <c r="B3" i="9"/>
  <c r="B7" i="8"/>
  <c r="B6" i="8"/>
  <c r="B5" i="8"/>
  <c r="B4" i="8"/>
  <c r="B3" i="8"/>
  <c r="B4" i="7"/>
  <c r="B5" i="7"/>
  <c r="B6" i="7"/>
  <c r="B7" i="7"/>
  <c r="B3" i="7"/>
  <c r="B7" i="6"/>
  <c r="B6" i="6"/>
  <c r="B5" i="6"/>
  <c r="B4" i="6"/>
  <c r="B3" i="6"/>
  <c r="C4" i="5"/>
  <c r="C5" i="5"/>
  <c r="C6" i="5"/>
  <c r="C7" i="5"/>
  <c r="C3" i="5"/>
  <c r="B4" i="4"/>
  <c r="B5" i="4"/>
  <c r="B6" i="4"/>
  <c r="B7" i="4"/>
  <c r="B3" i="4"/>
  <c r="B4" i="3"/>
  <c r="B5" i="3"/>
  <c r="B6" i="3"/>
  <c r="B7" i="3"/>
  <c r="B3" i="3"/>
  <c r="B4" i="2"/>
  <c r="B5" i="2"/>
  <c r="B6" i="2"/>
  <c r="B7" i="2"/>
  <c r="B3" i="2"/>
  <c r="F5" i="136"/>
  <c r="E5" i="91"/>
  <c r="B4" i="79"/>
  <c r="B5" i="79"/>
  <c r="B6" i="79"/>
  <c r="B7" i="79"/>
  <c r="B3" i="79"/>
</calcChain>
</file>

<file path=xl/sharedStrings.xml><?xml version="1.0" encoding="utf-8"?>
<sst xmlns="http://schemas.openxmlformats.org/spreadsheetml/2006/main" count="2553" uniqueCount="1284">
  <si>
    <t>Data</t>
  </si>
  <si>
    <t>Apple</t>
  </si>
  <si>
    <t>Banana</t>
  </si>
  <si>
    <t>Orange</t>
  </si>
  <si>
    <t>Grapes</t>
  </si>
  <si>
    <t>Papaya</t>
  </si>
  <si>
    <t>Lower Function</t>
  </si>
  <si>
    <t>Result</t>
  </si>
  <si>
    <t>Formula</t>
  </si>
  <si>
    <t xml:space="preserve"> =LOWER(A3)</t>
  </si>
  <si>
    <t xml:space="preserve"> =LOWER(A4)</t>
  </si>
  <si>
    <t xml:space="preserve"> =LOWER(A5)</t>
  </si>
  <si>
    <t xml:space="preserve"> =LOWER(A6)</t>
  </si>
  <si>
    <t xml:space="preserve"> =LOWER(A7)</t>
  </si>
  <si>
    <r>
      <t>Query:</t>
    </r>
    <r>
      <rPr>
        <b/>
        <sz val="18"/>
        <color indexed="32"/>
        <rFont val="Adobe Garamond Pro Bold"/>
        <family val="1"/>
      </rPr>
      <t xml:space="preserve"> Lower Function: Convert The Text Into Lower Case</t>
    </r>
  </si>
  <si>
    <t>Upper Function</t>
  </si>
  <si>
    <t xml:space="preserve"> =UPPER(A3)</t>
  </si>
  <si>
    <t xml:space="preserve"> =UPPER(A4)</t>
  </si>
  <si>
    <t xml:space="preserve"> =UPPER(A5)</t>
  </si>
  <si>
    <t xml:space="preserve"> =UPPER(A6)</t>
  </si>
  <si>
    <t xml:space="preserve"> =UPPER(A7)</t>
  </si>
  <si>
    <r>
      <t>Query:</t>
    </r>
    <r>
      <rPr>
        <b/>
        <sz val="18"/>
        <color indexed="32"/>
        <rFont val="Adobe Garamond Pro Bold"/>
        <family val="1"/>
      </rPr>
      <t xml:space="preserve"> Upper Function: Convert The Text Into Upper Case</t>
    </r>
  </si>
  <si>
    <t>Proper Function</t>
  </si>
  <si>
    <t xml:space="preserve"> =PROPER(A3)</t>
  </si>
  <si>
    <t xml:space="preserve"> =PROPER(A4)</t>
  </si>
  <si>
    <t xml:space="preserve"> =PROPER(A5)</t>
  </si>
  <si>
    <t xml:space="preserve"> =PROPER(A6)</t>
  </si>
  <si>
    <t xml:space="preserve"> =PROPER(A7)</t>
  </si>
  <si>
    <r>
      <t>Query:</t>
    </r>
    <r>
      <rPr>
        <b/>
        <sz val="18"/>
        <color indexed="32"/>
        <rFont val="Adobe Garamond Pro Bold"/>
        <family val="1"/>
      </rPr>
      <t xml:space="preserve"> Proper Function: Convert The Text Into Proper Case</t>
    </r>
  </si>
  <si>
    <t>apple</t>
  </si>
  <si>
    <t>banana</t>
  </si>
  <si>
    <t>PineApple</t>
  </si>
  <si>
    <t>Exact Function</t>
  </si>
  <si>
    <t>First Set</t>
  </si>
  <si>
    <t>Second Set</t>
  </si>
  <si>
    <t xml:space="preserve"> =EXACT(A3,B3)</t>
  </si>
  <si>
    <t xml:space="preserve"> =EXACT(A4,B4)</t>
  </si>
  <si>
    <t xml:space="preserve"> =EXACT(A5,B5)</t>
  </si>
  <si>
    <t xml:space="preserve"> =EXACT(A6,B6)</t>
  </si>
  <si>
    <t xml:space="preserve"> =EXACT(A7,B7)</t>
  </si>
  <si>
    <r>
      <t>Query:</t>
    </r>
    <r>
      <rPr>
        <b/>
        <sz val="18"/>
        <color indexed="32"/>
        <rFont val="Adobe Garamond Pro Bold"/>
        <family val="1"/>
      </rPr>
      <t xml:space="preserve"> Exact Function: Compare Column A And B Data</t>
    </r>
  </si>
  <si>
    <t>Old Text</t>
  </si>
  <si>
    <t>ProvideSpace</t>
  </si>
  <si>
    <t>Remove Space</t>
  </si>
  <si>
    <t>Substitute Function</t>
  </si>
  <si>
    <t xml:space="preserve"> =SUBSTITUTE(A3,"Old","My",1)</t>
  </si>
  <si>
    <t xml:space="preserve"> =SUBSTITUTE(A4,"p","e",2)</t>
  </si>
  <si>
    <t xml:space="preserve"> =SUBSTITUTE(A5,"a"," ",1)</t>
  </si>
  <si>
    <t xml:space="preserve"> =SUBSTITUTE(A6,"e","e ",1)</t>
  </si>
  <si>
    <t xml:space="preserve"> =SUBSTITUTE(A7," ","",1)</t>
  </si>
  <si>
    <r>
      <t>Query:</t>
    </r>
    <r>
      <rPr>
        <b/>
        <sz val="18"/>
        <color indexed="32"/>
        <rFont val="Adobe Garamond Pro Bold"/>
        <family val="1"/>
      </rPr>
      <t xml:space="preserve"> Substitute Function: Stubstitue The Text</t>
    </r>
  </si>
  <si>
    <t>Apple Banana</t>
  </si>
  <si>
    <t>Banana Apple</t>
  </si>
  <si>
    <t>Orange Apple</t>
  </si>
  <si>
    <t>Apple Grapes</t>
  </si>
  <si>
    <t>PineApple Apple</t>
  </si>
  <si>
    <t>Search Function</t>
  </si>
  <si>
    <t xml:space="preserve"> =SEARCH("Apple",A3,1)</t>
  </si>
  <si>
    <t xml:space="preserve"> =SEARCH("Apple",A4,1)</t>
  </si>
  <si>
    <t xml:space="preserve"> =SEARCH("Apple",A5,1)</t>
  </si>
  <si>
    <t xml:space="preserve"> =SEARCH("Apple",A6,1)</t>
  </si>
  <si>
    <t xml:space="preserve"> =SEARCH("Apple",A7,1)</t>
  </si>
  <si>
    <r>
      <t>Query:</t>
    </r>
    <r>
      <rPr>
        <b/>
        <sz val="18"/>
        <color indexed="32"/>
        <rFont val="Adobe Garamond Pro Bold"/>
        <family val="1"/>
      </rPr>
      <t xml:space="preserve"> Search The Position Of "Apple" In The String</t>
    </r>
  </si>
  <si>
    <t>Left One</t>
  </si>
  <si>
    <t>Left Two</t>
  </si>
  <si>
    <t>Left Three</t>
  </si>
  <si>
    <t>Left Four</t>
  </si>
  <si>
    <t>Left Five</t>
  </si>
  <si>
    <t>Left Function</t>
  </si>
  <si>
    <t xml:space="preserve"> =LEFT(A3,1)</t>
  </si>
  <si>
    <t xml:space="preserve"> =LEFT(A3,2)</t>
  </si>
  <si>
    <t xml:space="preserve"> =LEFT(A3,3)</t>
  </si>
  <si>
    <t xml:space="preserve"> =LEFT(A3,4)</t>
  </si>
  <si>
    <t xml:space="preserve"> =LEFT(A3,5)</t>
  </si>
  <si>
    <r>
      <t>Query:</t>
    </r>
    <r>
      <rPr>
        <b/>
        <sz val="18"/>
        <color indexed="32"/>
        <rFont val="Adobe Garamond Pro Bold"/>
        <family val="1"/>
      </rPr>
      <t xml:space="preserve"> Left Function: Retrieve Number Of Characters From Left</t>
    </r>
  </si>
  <si>
    <t>Len Function</t>
  </si>
  <si>
    <t xml:space="preserve"> =LEN(A3)</t>
  </si>
  <si>
    <t xml:space="preserve"> =LEN(A4)</t>
  </si>
  <si>
    <t xml:space="preserve"> =LEN(A5)</t>
  </si>
  <si>
    <t xml:space="preserve"> =LEN(A6)</t>
  </si>
  <si>
    <t xml:space="preserve"> =LEN(A7)</t>
  </si>
  <si>
    <r>
      <t>Query:</t>
    </r>
    <r>
      <rPr>
        <b/>
        <sz val="18"/>
        <color indexed="32"/>
        <rFont val="Adobe Garamond Pro Bold"/>
        <family val="1"/>
      </rPr>
      <t xml:space="preserve"> Len Function: Find The Length Of The Text Mentioned In Column "A"</t>
    </r>
  </si>
  <si>
    <t>Right One</t>
  </si>
  <si>
    <t>Right Two</t>
  </si>
  <si>
    <t>Right Three</t>
  </si>
  <si>
    <t>Right Four</t>
  </si>
  <si>
    <t>Right Five</t>
  </si>
  <si>
    <t>Right Function</t>
  </si>
  <si>
    <t xml:space="preserve"> =RIGHT(A3,1)</t>
  </si>
  <si>
    <t xml:space="preserve"> =RIGHT(A3,2)</t>
  </si>
  <si>
    <t xml:space="preserve"> =RIGHT(A3,3)</t>
  </si>
  <si>
    <t xml:space="preserve"> =RIGHT(A3,4)</t>
  </si>
  <si>
    <t xml:space="preserve"> =RIGHT(A3,5)</t>
  </si>
  <si>
    <r>
      <t>Query:</t>
    </r>
    <r>
      <rPr>
        <b/>
        <sz val="18"/>
        <color indexed="32"/>
        <rFont val="Adobe Garamond Pro Bold"/>
        <family val="1"/>
      </rPr>
      <t xml:space="preserve"> Right Function: Retrieve Number Of Characters Using "Right" Function</t>
    </r>
  </si>
  <si>
    <t>Mid Function</t>
  </si>
  <si>
    <t xml:space="preserve"> =MID(A3,1,2)</t>
  </si>
  <si>
    <t xml:space="preserve"> =MID(A4,1,2)</t>
  </si>
  <si>
    <t xml:space="preserve"> =MID(A5,1,2)</t>
  </si>
  <si>
    <t xml:space="preserve"> =MID(A6,1,2)</t>
  </si>
  <si>
    <t xml:space="preserve"> =MID(A7,1,2)</t>
  </si>
  <si>
    <r>
      <t>Query:</t>
    </r>
    <r>
      <rPr>
        <b/>
        <sz val="18"/>
        <color indexed="32"/>
        <rFont val="Adobe Garamond Pro Bold"/>
        <family val="1"/>
      </rPr>
      <t xml:space="preserve"> Mid Function: Retrieve The Characters Of Column A, Using Mid Function</t>
    </r>
  </si>
  <si>
    <t>Ascending</t>
  </si>
  <si>
    <t>Replace Function</t>
  </si>
  <si>
    <t xml:space="preserve"> =REPLACE(A3,1,3,"New")</t>
  </si>
  <si>
    <t xml:space="preserve"> =REPLACE(A4,4,2,"")</t>
  </si>
  <si>
    <t xml:space="preserve"> =REPLACE(A5,4,3,"ner")</t>
  </si>
  <si>
    <t xml:space="preserve"> =REPLACE(A6,1,1,"Ar")</t>
  </si>
  <si>
    <t xml:space="preserve"> =REPLACE(A7,1,1,"De")</t>
  </si>
  <si>
    <r>
      <t>Query:</t>
    </r>
    <r>
      <rPr>
        <b/>
        <sz val="18"/>
        <color indexed="32"/>
        <rFont val="Adobe Garamond Pro Bold"/>
        <family val="1"/>
      </rPr>
      <t xml:space="preserve"> Replace The Content Of Column "A"</t>
    </r>
  </si>
  <si>
    <t>Rept Function</t>
  </si>
  <si>
    <t xml:space="preserve"> =REPT(A3,2)</t>
  </si>
  <si>
    <t xml:space="preserve"> =REPT(A4,2)</t>
  </si>
  <si>
    <t xml:space="preserve"> =REPT(A5,2)</t>
  </si>
  <si>
    <t xml:space="preserve"> =REPT(A6,2)</t>
  </si>
  <si>
    <t xml:space="preserve"> =REPT(A7,2)</t>
  </si>
  <si>
    <r>
      <t>Query:</t>
    </r>
    <r>
      <rPr>
        <b/>
        <sz val="18"/>
        <color indexed="32"/>
        <rFont val="Adobe Garamond Pro Bold"/>
        <family val="1"/>
      </rPr>
      <t xml:space="preserve"> Rept: Repeat The Data Two Times</t>
    </r>
  </si>
  <si>
    <t>Find Function</t>
  </si>
  <si>
    <t>FIND("B",A4,1)</t>
  </si>
  <si>
    <t xml:space="preserve"> =FIND("l",A3,1)</t>
  </si>
  <si>
    <t xml:space="preserve"> FIND("B",A4,1)</t>
  </si>
  <si>
    <t xml:space="preserve"> =FIND("a",A5,1)</t>
  </si>
  <si>
    <t xml:space="preserve"> =FIND("p",A6,1)</t>
  </si>
  <si>
    <t xml:space="preserve"> =FIND("l",A7,1)</t>
  </si>
  <si>
    <r>
      <t>Query:</t>
    </r>
    <r>
      <rPr>
        <b/>
        <sz val="18"/>
        <color indexed="32"/>
        <rFont val="Adobe Garamond Pro Bold"/>
        <family val="1"/>
      </rPr>
      <t xml:space="preserve"> Find Function: Find The Position Of Letters</t>
    </r>
  </si>
  <si>
    <t>Required Character</t>
  </si>
  <si>
    <t>p</t>
  </si>
  <si>
    <t>n</t>
  </si>
  <si>
    <t>a</t>
  </si>
  <si>
    <t>G</t>
  </si>
  <si>
    <t>Find The Character Number</t>
  </si>
  <si>
    <t>Position Of Character</t>
  </si>
  <si>
    <t xml:space="preserve"> =FIND(B3,A3)</t>
  </si>
  <si>
    <t xml:space="preserve"> =FIND(B4,A4)</t>
  </si>
  <si>
    <t xml:space="preserve"> =FIND(B5,A5)</t>
  </si>
  <si>
    <t xml:space="preserve"> =FIND(B6,A6)</t>
  </si>
  <si>
    <t xml:space="preserve"> =FIND(B7,A7)</t>
  </si>
  <si>
    <r>
      <t>Query:</t>
    </r>
    <r>
      <rPr>
        <b/>
        <sz val="18"/>
        <color indexed="32"/>
        <rFont val="Adobe Garamond Pro Bold"/>
        <family val="1"/>
      </rPr>
      <t xml:space="preserve"> Find Function: Find The Position Of Character In The Text Using Find Function</t>
    </r>
  </si>
  <si>
    <t>Trim Function</t>
  </si>
  <si>
    <t xml:space="preserve"> Left Space</t>
  </si>
  <si>
    <t xml:space="preserve">Right Space </t>
  </si>
  <si>
    <t xml:space="preserve"> Spaces at Both Ends </t>
  </si>
  <si>
    <t>Remove    Space    Between   Words</t>
  </si>
  <si>
    <t>Single   Space  in   Between  Words</t>
  </si>
  <si>
    <t xml:space="preserve"> =TRIM(A3)</t>
  </si>
  <si>
    <t xml:space="preserve"> =TRIM(A4)</t>
  </si>
  <si>
    <t xml:space="preserve"> =TRIM(A5)</t>
  </si>
  <si>
    <t xml:space="preserve"> =TRIM(A6)</t>
  </si>
  <si>
    <t xml:space="preserve"> =TRIM(A7)</t>
  </si>
  <si>
    <r>
      <t>Query:</t>
    </r>
    <r>
      <rPr>
        <b/>
        <sz val="18"/>
        <color indexed="32"/>
        <rFont val="Adobe Garamond Pro Bold"/>
        <family val="1"/>
      </rPr>
      <t xml:space="preserve"> Trim Function: Remove The Spaces</t>
    </r>
  </si>
  <si>
    <t>Concatenate Function</t>
  </si>
  <si>
    <t xml:space="preserve"> =CONCATENATE(A3, " ", B3)</t>
  </si>
  <si>
    <t xml:space="preserve"> =CONCATENATE(A4, " ", B4)</t>
  </si>
  <si>
    <t xml:space="preserve"> =CONCATENATE(A5, " ", B5)</t>
  </si>
  <si>
    <t xml:space="preserve"> =CONCATENATE(A6, " ", B6)</t>
  </si>
  <si>
    <t xml:space="preserve"> =CONCATENATE(A7, " ", B7)</t>
  </si>
  <si>
    <r>
      <t>Query:</t>
    </r>
    <r>
      <rPr>
        <b/>
        <sz val="18"/>
        <color indexed="32"/>
        <rFont val="Adobe Garamond Pro Bold"/>
        <family val="1"/>
      </rPr>
      <t xml:space="preserve"> Concatenate Function: Combine Two Data Sets</t>
    </r>
  </si>
  <si>
    <t>Data Exists In Proper Case Or Not</t>
  </si>
  <si>
    <t xml:space="preserve"> =EXACT(A3, PROPER(A3))</t>
  </si>
  <si>
    <t xml:space="preserve"> =EXACT(A4, PROPER(A4))</t>
  </si>
  <si>
    <t xml:space="preserve"> =EXACT(A5, PROPER(A5))</t>
  </si>
  <si>
    <t xml:space="preserve"> =EXACT(A6, PROPER(A6))</t>
  </si>
  <si>
    <t xml:space="preserve"> =EXACT(A7, PROPER(A7))</t>
  </si>
  <si>
    <r>
      <t>Query:</t>
    </r>
    <r>
      <rPr>
        <b/>
        <sz val="18"/>
        <color indexed="32"/>
        <rFont val="Adobe Garamond Pro Bold"/>
        <family val="1"/>
      </rPr>
      <t xml:space="preserve"> Exact, Proper Function: Confirm Wheter The Text Exists In Proper Case Or Not</t>
    </r>
  </si>
  <si>
    <t>BANANA</t>
  </si>
  <si>
    <t>grapes</t>
  </si>
  <si>
    <t>Data Exists In Upper Case Or Not</t>
  </si>
  <si>
    <t xml:space="preserve"> =EXACT(A3, UPPER(A3))</t>
  </si>
  <si>
    <t xml:space="preserve"> =EXACT(A4, UPPER(A4))</t>
  </si>
  <si>
    <t xml:space="preserve"> =EXACT(A5, UPPER(A5))</t>
  </si>
  <si>
    <t xml:space="preserve"> =EXACT(A6, UPPER(A6))</t>
  </si>
  <si>
    <t xml:space="preserve"> =EXACT(A7, UPPER(A7))</t>
  </si>
  <si>
    <r>
      <t>Query:</t>
    </r>
    <r>
      <rPr>
        <b/>
        <sz val="18"/>
        <color indexed="32"/>
        <rFont val="Adobe Garamond Pro Bold"/>
        <family val="1"/>
      </rPr>
      <t xml:space="preserve"> Exact, Lower Function: Confirm Wheter The Text Exists In Upper Case Or Not</t>
    </r>
  </si>
  <si>
    <t>GRAPES</t>
  </si>
  <si>
    <t>Data Exists In Lower Case Or Not</t>
  </si>
  <si>
    <t xml:space="preserve"> =EXACT(A3, LOWER(A3))</t>
  </si>
  <si>
    <t xml:space="preserve"> =EXACT(A4, LOWER(A4))</t>
  </si>
  <si>
    <t xml:space="preserve"> =EXACT(A5, LOWER(A5))</t>
  </si>
  <si>
    <t xml:space="preserve"> =EXACT(A6, LOWER(A6))</t>
  </si>
  <si>
    <t xml:space="preserve"> =EXACT(A7, LOWER(A7))</t>
  </si>
  <si>
    <r>
      <t>Query:</t>
    </r>
    <r>
      <rPr>
        <b/>
        <sz val="18"/>
        <color indexed="32"/>
        <rFont val="Adobe Garamond Pro Bold"/>
        <family val="1"/>
      </rPr>
      <t xml:space="preserve"> Exact, Lower Function: Confirm Wheter The Text Exists In Lower Case Or Not</t>
    </r>
  </si>
  <si>
    <t>First Letter Is A Or Not Using Exact And Left Functions</t>
  </si>
  <si>
    <t xml:space="preserve"> =EXACT("A", LEFT(A3,1))</t>
  </si>
  <si>
    <t xml:space="preserve"> =EXACT("A", LEFT(A4,1))</t>
  </si>
  <si>
    <t xml:space="preserve"> =EXACT("A", LEFT(A5,1))</t>
  </si>
  <si>
    <t xml:space="preserve"> =EXACT("A", LEFT(A6,1))</t>
  </si>
  <si>
    <t xml:space="preserve"> =EXACT("A", LEFT(A7,1))</t>
  </si>
  <si>
    <r>
      <t>Query:</t>
    </r>
    <r>
      <rPr>
        <b/>
        <sz val="18"/>
        <color indexed="32"/>
        <rFont val="Adobe Garamond Pro Bold"/>
        <family val="1"/>
      </rPr>
      <t xml:space="preserve"> Exact, Left Function: Confirm Wheter The First Letter Of Data Is A Or Not</t>
    </r>
  </si>
  <si>
    <t>Last Letter Is E Or Not Using Exact And Right Functions</t>
  </si>
  <si>
    <t xml:space="preserve"> =EXACT("A", RIGHT(A3,1))</t>
  </si>
  <si>
    <t xml:space="preserve"> =EXACT("A", RIGHT(A4,1))</t>
  </si>
  <si>
    <t xml:space="preserve"> =EXACT("A", RIGHT(A5,1))</t>
  </si>
  <si>
    <t xml:space="preserve"> =EXACT("A", RIGHT(A6,1))</t>
  </si>
  <si>
    <t xml:space="preserve"> =EXACT("A", RIGHT(A7,1))</t>
  </si>
  <si>
    <r>
      <t>Query:</t>
    </r>
    <r>
      <rPr>
        <b/>
        <sz val="18"/>
        <color indexed="32"/>
        <rFont val="Adobe Garamond Pro Bold"/>
        <family val="1"/>
      </rPr>
      <t xml:space="preserve"> Exact, Right Function: Confirm Wheter The Last Letter Of Data Is E Or Not</t>
    </r>
  </si>
  <si>
    <t>Compare Length Of A3 With Other Data Using Exact And Len Functions</t>
  </si>
  <si>
    <t xml:space="preserve"> =EXACT(LEN(A$3), LEN(A3))</t>
  </si>
  <si>
    <t xml:space="preserve"> =EXACT(LEN(A$3), LEN(A4))</t>
  </si>
  <si>
    <t xml:space="preserve"> =EXACT(LEN(A$3), LEN(A5))</t>
  </si>
  <si>
    <t xml:space="preserve"> =EXACT(LEN(A$3), LEN(A6))</t>
  </si>
  <si>
    <t xml:space="preserve"> =EXACT(LEN(A$3), LEN(A7))</t>
  </si>
  <si>
    <r>
      <t>Query:</t>
    </r>
    <r>
      <rPr>
        <b/>
        <sz val="18"/>
        <color indexed="32"/>
        <rFont val="Adobe Garamond Pro Bold"/>
        <family val="1"/>
      </rPr>
      <t xml:space="preserve"> Exact, Len Function: Compare Length Of A3 With Remaining Data</t>
    </r>
  </si>
  <si>
    <t>Second Letter Is P Or Not Exact Function And Wildcard Characters</t>
  </si>
  <si>
    <t xml:space="preserve"> =EXACT("?p*",  A3)</t>
  </si>
  <si>
    <t xml:space="preserve"> =EXACT("?p*",  A4)</t>
  </si>
  <si>
    <t xml:space="preserve"> =EXACT("?p*",  A5)</t>
  </si>
  <si>
    <t xml:space="preserve"> =EXACT("?p*",  A6)</t>
  </si>
  <si>
    <t xml:space="preserve"> =EXACT("?p*",  A7)</t>
  </si>
  <si>
    <r>
      <t>Query:</t>
    </r>
    <r>
      <rPr>
        <b/>
        <sz val="18"/>
        <color indexed="32"/>
        <rFont val="Adobe Garamond Pro Bold"/>
        <family val="1"/>
      </rPr>
      <t xml:space="preserve"> Exact, Wildcard: Confirm Whether The Second Letter Is "P" Or Not</t>
    </r>
  </si>
  <si>
    <t>Second Letter From Last Is E Or Not _ Exact Function And Wildcard Characters</t>
  </si>
  <si>
    <t xml:space="preserve"> =EXACT("*e?",  A3)</t>
  </si>
  <si>
    <t xml:space="preserve"> =EXACT("*e?",  A4)</t>
  </si>
  <si>
    <t xml:space="preserve"> =EXACT("*e?",  A5)</t>
  </si>
  <si>
    <t xml:space="preserve"> =EXACT("*e?",  A6)</t>
  </si>
  <si>
    <t xml:space="preserve"> =EXACT("*e?",  A7)</t>
  </si>
  <si>
    <r>
      <t>Query:</t>
    </r>
    <r>
      <rPr>
        <b/>
        <sz val="18"/>
        <color indexed="32"/>
        <rFont val="Adobe Garamond Pro Bold"/>
        <family val="1"/>
      </rPr>
      <t xml:space="preserve"> Exact, Wildcard: Confirm Whether The Second Letter From Last Is "E" Or Not</t>
    </r>
  </si>
  <si>
    <t>Isoweeknum Function</t>
  </si>
  <si>
    <t>Dates</t>
  </si>
  <si>
    <t xml:space="preserve"> =ISOWEEKNUM(A3)</t>
  </si>
  <si>
    <t xml:space="preserve"> =ISOWEEKNUM(A4)</t>
  </si>
  <si>
    <t xml:space="preserve"> =ISOWEEKNUM(A5)</t>
  </si>
  <si>
    <t xml:space="preserve"> =ISOWEEKNUM(A6)</t>
  </si>
  <si>
    <t xml:space="preserve"> =ISOWEEKNUM(A7)</t>
  </si>
  <si>
    <r>
      <t>Query:</t>
    </r>
    <r>
      <rPr>
        <b/>
        <sz val="18"/>
        <color indexed="32"/>
        <rFont val="Adobe Garamond Pro Bold"/>
        <family val="1"/>
      </rPr>
      <t xml:space="preserve"> Isoweeknum: Retrieve The Week Number Using Today Function</t>
    </r>
  </si>
  <si>
    <t>Year Function</t>
  </si>
  <si>
    <t xml:space="preserve"> =YEAR(A3)</t>
  </si>
  <si>
    <t xml:space="preserve"> =YEAR(A4)</t>
  </si>
  <si>
    <t xml:space="preserve"> =YEAR(A5)</t>
  </si>
  <si>
    <t xml:space="preserve"> =YEAR(A6)</t>
  </si>
  <si>
    <t xml:space="preserve"> =YEAR(A7)</t>
  </si>
  <si>
    <r>
      <t>Query:</t>
    </r>
    <r>
      <rPr>
        <b/>
        <sz val="18"/>
        <color indexed="32"/>
        <rFont val="Adobe Garamond Pro Bold"/>
        <family val="1"/>
      </rPr>
      <t xml:space="preserve"> Year Function: Retrieve The Year Numbers From The Provided Dates</t>
    </r>
  </si>
  <si>
    <t>Month Function</t>
  </si>
  <si>
    <t xml:space="preserve"> =MONTH(A3)</t>
  </si>
  <si>
    <t xml:space="preserve"> =MONTH(A4)</t>
  </si>
  <si>
    <t xml:space="preserve"> =MONTH(A5)</t>
  </si>
  <si>
    <t xml:space="preserve"> =MONTH(A6)</t>
  </si>
  <si>
    <t xml:space="preserve"> =MONTH(A7)</t>
  </si>
  <si>
    <r>
      <t>Query:</t>
    </r>
    <r>
      <rPr>
        <b/>
        <sz val="18"/>
        <color indexed="32"/>
        <rFont val="Adobe Garamond Pro Bold"/>
        <family val="1"/>
      </rPr>
      <t xml:space="preserve"> Month Function: Retrieve Month Numbers From The Provided Dates</t>
    </r>
  </si>
  <si>
    <t>Now Function</t>
  </si>
  <si>
    <t xml:space="preserve"> =NOW()</t>
  </si>
  <si>
    <r>
      <t>Query:</t>
    </r>
    <r>
      <rPr>
        <b/>
        <sz val="18"/>
        <color indexed="32"/>
        <rFont val="Adobe Garamond Pro Bold"/>
        <family val="1"/>
      </rPr>
      <t xml:space="preserve"> Now Function: Print Current Date And  Time Using Now Function</t>
    </r>
  </si>
  <si>
    <t>Day Function</t>
  </si>
  <si>
    <t xml:space="preserve"> =DAY(A3)</t>
  </si>
  <si>
    <t xml:space="preserve"> =DAY(A4)</t>
  </si>
  <si>
    <t xml:space="preserve"> =DAY(A5)</t>
  </si>
  <si>
    <t xml:space="preserve"> =DAY(A6)</t>
  </si>
  <si>
    <t xml:space="preserve"> =DAY(A7)</t>
  </si>
  <si>
    <r>
      <t>Query:</t>
    </r>
    <r>
      <rPr>
        <b/>
        <sz val="18"/>
        <color indexed="32"/>
        <rFont val="Adobe Garamond Pro Bold"/>
        <family val="1"/>
      </rPr>
      <t xml:space="preserve"> Day Function: Retrieve Day Numbers From The Provided Dates</t>
    </r>
  </si>
  <si>
    <t>Year</t>
  </si>
  <si>
    <t>Month</t>
  </si>
  <si>
    <t>Day</t>
  </si>
  <si>
    <t>Date Function</t>
  </si>
  <si>
    <t xml:space="preserve"> =DATE(A3,B3,C3)</t>
  </si>
  <si>
    <t xml:space="preserve"> =DATE(A4,B4,C4)</t>
  </si>
  <si>
    <t xml:space="preserve"> =DATE(A5,B5,C5)</t>
  </si>
  <si>
    <t xml:space="preserve"> =DATE(A6,B6,C6)</t>
  </si>
  <si>
    <t xml:space="preserve"> =DATE(A7,B7,C7)</t>
  </si>
  <si>
    <r>
      <t>Query:</t>
    </r>
    <r>
      <rPr>
        <b/>
        <sz val="18"/>
        <color indexed="32"/>
        <rFont val="Adobe Garamond Pro Bold"/>
        <family val="1"/>
      </rPr>
      <t xml:space="preserve"> Date Function: Retrieve The Dates From The Provided Year,Month,Day Information</t>
    </r>
  </si>
  <si>
    <t>Start Date</t>
  </si>
  <si>
    <t>End Date</t>
  </si>
  <si>
    <t>Days360 Function</t>
  </si>
  <si>
    <t xml:space="preserve"> =DAYS360(A3,B3)</t>
  </si>
  <si>
    <t xml:space="preserve"> =DAYS360(A4,B4)</t>
  </si>
  <si>
    <t xml:space="preserve"> =DAYS360(A5,B5)</t>
  </si>
  <si>
    <t xml:space="preserve"> =DAYS360(A6,B6)</t>
  </si>
  <si>
    <t xml:space="preserve"> =DAYS360(A7,B7)</t>
  </si>
  <si>
    <r>
      <t>Query:</t>
    </r>
    <r>
      <rPr>
        <b/>
        <sz val="18"/>
        <color indexed="32"/>
        <rFont val="Adobe Garamond Pro Bold"/>
        <family val="1"/>
      </rPr>
      <t xml:space="preserve"> Days360: Find The Difference Between Two Dates Using Days360 Function</t>
    </r>
  </si>
  <si>
    <t>Holidays</t>
  </si>
  <si>
    <t>Networkdays Function</t>
  </si>
  <si>
    <t>NetWorkDays</t>
  </si>
  <si>
    <t xml:space="preserve"> =NETWORKDAYS(A3,B3,$C$3:C3)</t>
  </si>
  <si>
    <t xml:space="preserve"> =NETWORKDAYS(A4,B4,$C$3:C4)</t>
  </si>
  <si>
    <t xml:space="preserve"> =NETWORKDAYS(A5,B5,$C$3:C5)</t>
  </si>
  <si>
    <t xml:space="preserve"> =NETWORKDAYS(A6,B6,$C$3:C6)</t>
  </si>
  <si>
    <t xml:space="preserve"> =NETWORKDAYS(A7,B7,$C$3:C7)</t>
  </si>
  <si>
    <r>
      <t>Query:</t>
    </r>
    <r>
      <rPr>
        <b/>
        <sz val="18"/>
        <color indexed="32"/>
        <rFont val="Adobe Garamond Pro Bold"/>
        <family val="1"/>
      </rPr>
      <t xml:space="preserve"> Networkdays:Find The Difference Between Two Dates</t>
    </r>
  </si>
  <si>
    <t xml:space="preserve">Time </t>
  </si>
  <si>
    <t>Minute Function</t>
  </si>
  <si>
    <t xml:space="preserve"> =MINUTE(A3)</t>
  </si>
  <si>
    <t xml:space="preserve"> =MINUTE(A4)</t>
  </si>
  <si>
    <t xml:space="preserve"> =MINUTE(A5)</t>
  </si>
  <si>
    <t xml:space="preserve"> =MINUTE(A6)</t>
  </si>
  <si>
    <t xml:space="preserve"> =MINUTE(A7)</t>
  </si>
  <si>
    <r>
      <t>Query:</t>
    </r>
    <r>
      <rPr>
        <b/>
        <sz val="18"/>
        <color indexed="32"/>
        <rFont val="Adobe Garamond Pro Bold"/>
        <family val="1"/>
      </rPr>
      <t xml:space="preserve"> Minute Function: Retrieve Minutes</t>
    </r>
  </si>
  <si>
    <t>Hour Function</t>
  </si>
  <si>
    <t xml:space="preserve"> =HOUR(A3)</t>
  </si>
  <si>
    <t xml:space="preserve"> =HOUR(A4)</t>
  </si>
  <si>
    <t xml:space="preserve"> =HOUR(A5)</t>
  </si>
  <si>
    <t xml:space="preserve"> =HOUR(A6)</t>
  </si>
  <si>
    <t xml:space="preserve"> =HOUR(A7)</t>
  </si>
  <si>
    <r>
      <t>Query:</t>
    </r>
    <r>
      <rPr>
        <b/>
        <sz val="18"/>
        <color indexed="32"/>
        <rFont val="Adobe Garamond Pro Bold"/>
        <family val="1"/>
      </rPr>
      <t xml:space="preserve"> Hour Function: Retrieve The Hours</t>
    </r>
  </si>
  <si>
    <t>Starting Time</t>
  </si>
  <si>
    <t>Add - Hours</t>
  </si>
  <si>
    <t>Mins</t>
  </si>
  <si>
    <t>Seconds</t>
  </si>
  <si>
    <t>Add Hours - Minutes - Seconds To Time</t>
  </si>
  <si>
    <t>End Time</t>
  </si>
  <si>
    <t xml:space="preserve"> =A3+TIME(B3,C3,D3)</t>
  </si>
  <si>
    <t xml:space="preserve"> =A4+TIME(B4,C4,D4)</t>
  </si>
  <si>
    <t xml:space="preserve"> =A5+TIME(B5,C5,D5)</t>
  </si>
  <si>
    <t xml:space="preserve"> =A6+TIME(B6,C6,D6)</t>
  </si>
  <si>
    <t xml:space="preserve"> =A7+TIME(B7,C7,D7)</t>
  </si>
  <si>
    <r>
      <t>Query:</t>
    </r>
    <r>
      <rPr>
        <b/>
        <sz val="18"/>
        <color indexed="32"/>
        <rFont val="Adobe Garamond Pro Bold"/>
        <family val="1"/>
      </rPr>
      <t xml:space="preserve"> Time Function: Add Time Hours Mins Seconds</t>
    </r>
  </si>
  <si>
    <t>Day Name</t>
  </si>
  <si>
    <t xml:space="preserve"> =TEXT(A3, "dddd")</t>
  </si>
  <si>
    <t xml:space="preserve"> =TEXT(A4, "dddd")</t>
  </si>
  <si>
    <t xml:space="preserve"> =TEXT(A5, "dddd")</t>
  </si>
  <si>
    <t xml:space="preserve"> =TEXT(A6, "dddd")</t>
  </si>
  <si>
    <t xml:space="preserve"> =TEXT(A7, "dddd")</t>
  </si>
  <si>
    <r>
      <t>Query:</t>
    </r>
    <r>
      <rPr>
        <b/>
        <sz val="18"/>
        <color indexed="32"/>
        <rFont val="Adobe Garamond Pro Bold"/>
        <family val="1"/>
      </rPr>
      <t xml:space="preserve"> Textfunction: Retrieve The Day Name From The Dates</t>
    </r>
  </si>
  <si>
    <t>Month Name</t>
  </si>
  <si>
    <t xml:space="preserve"> =TEXT(A3, "mmmm")</t>
  </si>
  <si>
    <t xml:space="preserve"> =TEXT(A4, "mmmm")</t>
  </si>
  <si>
    <t xml:space="preserve"> =TEXT(A5, "mmmm")</t>
  </si>
  <si>
    <t xml:space="preserve"> =TEXT(A6, "mmmm")</t>
  </si>
  <si>
    <t xml:space="preserve"> =TEXT(A7, "mmmm")</t>
  </si>
  <si>
    <r>
      <t>Query:</t>
    </r>
    <r>
      <rPr>
        <b/>
        <sz val="18"/>
        <color indexed="32"/>
        <rFont val="Adobe Garamond Pro Bold"/>
        <family val="1"/>
      </rPr>
      <t xml:space="preserve"> Textfunction: Retrieve The Month Name From The Dates</t>
    </r>
  </si>
  <si>
    <t>Retrieve Dates Using Now Function</t>
  </si>
  <si>
    <t xml:space="preserve"> =DATE(YEAR(NOW()),MONTH(NOW()),DAY(NOW()))</t>
  </si>
  <si>
    <t xml:space="preserve"> =DATE(YEAR(NOW()),MONTH(NOW()),DAY(NOW()) +1)</t>
  </si>
  <si>
    <t xml:space="preserve"> =DATE(YEAR(NOW()),MONTH(NOW()),DAY(NOW()) +2)</t>
  </si>
  <si>
    <t xml:space="preserve"> =DATE(YEAR(NOW()),MONTH(NOW()),DAY(NOW()) +3)</t>
  </si>
  <si>
    <t xml:space="preserve"> =DATE(YEAR(NOW()),MONTH(NOW()),DAY(NOW()) +4)</t>
  </si>
  <si>
    <r>
      <t>Query:</t>
    </r>
    <r>
      <rPr>
        <b/>
        <sz val="18"/>
        <color indexed="32"/>
        <rFont val="Adobe Garamond Pro Bold"/>
        <family val="1"/>
      </rPr>
      <t xml:space="preserve"> Today Function: Retrieve The Dates Using Now Function</t>
    </r>
  </si>
  <si>
    <t>Change The Date Format Using Text Function Yyyymmdd</t>
  </si>
  <si>
    <t xml:space="preserve"> =TEXT(A3, "YYYY/MM/DD")</t>
  </si>
  <si>
    <t xml:space="preserve"> =TEXT(A4, "YYYY/MM/DD")</t>
  </si>
  <si>
    <t xml:space="preserve"> =TEXT(A5, "YYYY/MM/DD")</t>
  </si>
  <si>
    <t xml:space="preserve"> =TEXT(A6, "YYYY/MM/DD")</t>
  </si>
  <si>
    <t xml:space="preserve"> =TEXT(A7, "YYYY/MM/DD")</t>
  </si>
  <si>
    <r>
      <t>Query:</t>
    </r>
    <r>
      <rPr>
        <b/>
        <sz val="18"/>
        <color indexed="32"/>
        <rFont val="Adobe Garamond Pro Bold"/>
        <family val="1"/>
      </rPr>
      <t xml:space="preserve"> Textfunction: Format The Dates In Form Of Yyyymmdd</t>
    </r>
  </si>
  <si>
    <t>Change The Date Format Using Text Function Mmyyyydd</t>
  </si>
  <si>
    <t xml:space="preserve"> =TEXT(A3, "MM/YYYY/DD")</t>
  </si>
  <si>
    <t xml:space="preserve"> =TEXT(A4, "MM/YYYY/DD")</t>
  </si>
  <si>
    <t xml:space="preserve"> =TEXT(A5, "MM/YYYY/DD")</t>
  </si>
  <si>
    <t xml:space="preserve"> =TEXT(A6, "MM/YYYY/DD")</t>
  </si>
  <si>
    <t xml:space="preserve"> =TEXT(A7, "MM/YYYY/DD")</t>
  </si>
  <si>
    <r>
      <t>Query:</t>
    </r>
    <r>
      <rPr>
        <b/>
        <sz val="18"/>
        <color indexed="32"/>
        <rFont val="Adobe Garamond Pro Bold"/>
        <family val="1"/>
      </rPr>
      <t xml:space="preserve"> Textfunction: Format The  Dates In Form Of Mmyyyydd</t>
    </r>
  </si>
  <si>
    <t>Today Function</t>
  </si>
  <si>
    <t xml:space="preserve"> =TODAY()</t>
  </si>
  <si>
    <t xml:space="preserve"> =TODAY()+1</t>
  </si>
  <si>
    <t xml:space="preserve"> =TODAY()+2</t>
  </si>
  <si>
    <t xml:space="preserve"> =TODAY()+3</t>
  </si>
  <si>
    <t xml:space="preserve"> =TODAY()+4</t>
  </si>
  <si>
    <r>
      <t>Query:</t>
    </r>
    <r>
      <rPr>
        <b/>
        <sz val="18"/>
        <color indexed="32"/>
        <rFont val="Adobe Garamond Pro Bold"/>
        <family val="1"/>
      </rPr>
      <t xml:space="preserve"> Today Function: Retrieve The Dates Using Today Function</t>
    </r>
  </si>
  <si>
    <t>Price</t>
  </si>
  <si>
    <t>Or Operator</t>
  </si>
  <si>
    <t xml:space="preserve"> =OR(B3&gt;11,B3&lt;18)</t>
  </si>
  <si>
    <t xml:space="preserve"> =OR(B4&gt;11,B4&lt;18)</t>
  </si>
  <si>
    <t xml:space="preserve"> =OR(B5&gt;11,B5&lt;18)</t>
  </si>
  <si>
    <t xml:space="preserve"> =OR(B6&gt;11,B6&lt;18)</t>
  </si>
  <si>
    <t xml:space="preserve"> =OR(B7&gt;11,B7&lt;18)</t>
  </si>
  <si>
    <r>
      <t>Query:</t>
    </r>
    <r>
      <rPr>
        <b/>
        <sz val="18"/>
        <color indexed="32"/>
        <rFont val="Adobe Garamond Pro Bold"/>
        <family val="1"/>
      </rPr>
      <t>Operator Or: Retrieve The Results Using Or Operator</t>
    </r>
  </si>
  <si>
    <t>And Operator</t>
  </si>
  <si>
    <t xml:space="preserve"> =AND(B3&gt;11,B3&lt;18)</t>
  </si>
  <si>
    <t xml:space="preserve"> =AND(B4&gt;11,B4&lt;18)</t>
  </si>
  <si>
    <t xml:space="preserve"> =AND(B5&gt;11,B5&lt;18)</t>
  </si>
  <si>
    <t xml:space="preserve"> =AND(B6&gt;11,B6&lt;18)</t>
  </si>
  <si>
    <t xml:space="preserve"> =AND(B7&gt;11,B7&lt;18)</t>
  </si>
  <si>
    <r>
      <t>Query:</t>
    </r>
    <r>
      <rPr>
        <b/>
        <sz val="18"/>
        <color indexed="32"/>
        <rFont val="Adobe Garamond Pro Bold"/>
        <family val="1"/>
      </rPr>
      <t>Operator And: Retrieve The Results Using And Operator</t>
    </r>
  </si>
  <si>
    <t>Not Operator</t>
  </si>
  <si>
    <t xml:space="preserve"> =NOT(B3&gt;35)</t>
  </si>
  <si>
    <t xml:space="preserve"> =NOT(B4&gt;35)</t>
  </si>
  <si>
    <t xml:space="preserve"> =NOT(B5&gt;35)</t>
  </si>
  <si>
    <t xml:space="preserve"> =NOT(B6&gt;35)</t>
  </si>
  <si>
    <t xml:space="preserve"> =NOT(B7&gt;35)</t>
  </si>
  <si>
    <r>
      <t>Query:</t>
    </r>
    <r>
      <rPr>
        <b/>
        <sz val="18"/>
        <color indexed="32"/>
        <rFont val="Adobe Garamond Pro Bold"/>
        <family val="1"/>
      </rPr>
      <t xml:space="preserve"> Operator Not: Confirm Whether Price Is &gt; 35 Or Not </t>
    </r>
  </si>
  <si>
    <t>Science</t>
  </si>
  <si>
    <t>Social</t>
  </si>
  <si>
    <t>Or Operator With If Function</t>
  </si>
  <si>
    <t xml:space="preserve"> =IF(OR(A3&gt;=35,B3&gt;=35),"PASS","FAIL")</t>
  </si>
  <si>
    <t xml:space="preserve"> =IF(OR(A4&gt;=35,B4&gt;=35),"PASS","FAIL")</t>
  </si>
  <si>
    <t xml:space="preserve"> =IF(OR(A5&gt;=35,B5&gt;=35),"PASS","FAIL")</t>
  </si>
  <si>
    <t xml:space="preserve"> =IF(OR(A6&gt;=35,B6&gt;=35),"PASS","FAIL")</t>
  </si>
  <si>
    <t xml:space="preserve"> =IF(OR(A7&gt;=35,B7&gt;=35),"PASS","FAIL")</t>
  </si>
  <si>
    <r>
      <t>Query:</t>
    </r>
    <r>
      <rPr>
        <b/>
        <sz val="18"/>
        <color indexed="32"/>
        <rFont val="Adobe Garamond Pro Bold"/>
        <family val="1"/>
      </rPr>
      <t xml:space="preserve"> Or Operator With If Condition - Retrieve Results</t>
    </r>
  </si>
  <si>
    <t>Assigning Grades Using  If Function</t>
  </si>
  <si>
    <t xml:space="preserve"> =IF(B3&gt;150,"A","B")</t>
  </si>
  <si>
    <t xml:space="preserve"> =IF(B4&gt;150,"A","B")</t>
  </si>
  <si>
    <t xml:space="preserve"> =IF(B5&gt;150,"A","B")</t>
  </si>
  <si>
    <t xml:space="preserve"> =IF(B6&gt;150,"A","B")</t>
  </si>
  <si>
    <t xml:space="preserve"> =IF(B7&gt;150,"A","B")</t>
  </si>
  <si>
    <r>
      <t>Query:</t>
    </r>
    <r>
      <rPr>
        <b/>
        <sz val="18"/>
        <color indexed="32"/>
        <rFont val="Adobe Garamond Pro Bold"/>
        <family val="1"/>
      </rPr>
      <t xml:space="preserve"> If Condition: If The Price Is Greater Than 150 Assign A Grade Else B Grade</t>
    </r>
  </si>
  <si>
    <t>Student</t>
  </si>
  <si>
    <t>Marks</t>
  </si>
  <si>
    <t>Assign Pass Or Fail Using  If Function</t>
  </si>
  <si>
    <t>Pass/Fail</t>
  </si>
  <si>
    <t xml:space="preserve"> =IF(B3&gt;=35,"Pass","Fail")</t>
  </si>
  <si>
    <t xml:space="preserve"> =IF(B4&gt;=35,"Pass","Fail")</t>
  </si>
  <si>
    <t xml:space="preserve"> =IF(B5&gt;=35,"Pass","Fail")</t>
  </si>
  <si>
    <t xml:space="preserve"> =IF(B6&gt;=35,"Pass","Fail")</t>
  </si>
  <si>
    <t xml:space="preserve"> =IF(B7&gt;=35,"Pass","Fail")</t>
  </si>
  <si>
    <r>
      <t>Query:</t>
    </r>
    <r>
      <rPr>
        <b/>
        <sz val="18"/>
        <color indexed="32"/>
        <rFont val="Adobe Garamond Pro Bold"/>
        <family val="1"/>
      </rPr>
      <t xml:space="preserve"> If Condition: If The Marks Is Greater Than Or Equal To 35 Assign Pass Else Fail</t>
    </r>
  </si>
  <si>
    <t>Identify The Max Price</t>
  </si>
  <si>
    <t>Max Price</t>
  </si>
  <si>
    <t xml:space="preserve"> =IF(B3=MAX($B$3:$B$7),"First","")</t>
  </si>
  <si>
    <t xml:space="preserve"> =IF(B4=MAX($B$3:$B$7),"First","")</t>
  </si>
  <si>
    <t xml:space="preserve"> =IF(B5=MAX($B$3:$B$7),"First","")</t>
  </si>
  <si>
    <t xml:space="preserve"> =IF(B6=MAX($B$3:$B$7),"First","")</t>
  </si>
  <si>
    <t xml:space="preserve"> =IF(B7=MAX($B$3:$B$7),"First","")</t>
  </si>
  <si>
    <r>
      <t>Query:</t>
    </r>
    <r>
      <rPr>
        <b/>
        <sz val="18"/>
        <color indexed="32"/>
        <rFont val="Adobe Garamond Pro Bold"/>
        <family val="1"/>
      </rPr>
      <t xml:space="preserve"> If Condition:  Retrieve Max Values</t>
    </r>
  </si>
  <si>
    <t>Identify The Min Price</t>
  </si>
  <si>
    <t>Min Price</t>
  </si>
  <si>
    <t xml:space="preserve"> =IF(B3=MIN($B$3:$B$7),"Last","")</t>
  </si>
  <si>
    <t xml:space="preserve"> =IF(B4=MIN($B$3:$B$7),"Last","")</t>
  </si>
  <si>
    <t xml:space="preserve"> =IF(B5=MIN($B$3:$B$7),"Last","")</t>
  </si>
  <si>
    <t xml:space="preserve"> =IF(B6=MIN($B$3:$B$7),"Last","")</t>
  </si>
  <si>
    <t xml:space="preserve"> =IF(B7=MIN($B$3:$B$7),"Last","")</t>
  </si>
  <si>
    <r>
      <t>Query:</t>
    </r>
    <r>
      <rPr>
        <b/>
        <sz val="18"/>
        <color indexed="32"/>
        <rFont val="Adobe Garamond Pro Bold"/>
        <family val="1"/>
      </rPr>
      <t xml:space="preserve"> If Condition, Min:  Retrieve Min Value</t>
    </r>
  </si>
  <si>
    <t>And Operator With If Function</t>
  </si>
  <si>
    <t xml:space="preserve"> =IF(AND(B2&gt;=35,C2&gt;=35),"PASS","FAIL")</t>
  </si>
  <si>
    <t xml:space="preserve"> =IF(AND(B3&gt;=35,C3&gt;=35),"PASS","FAIL")</t>
  </si>
  <si>
    <t xml:space="preserve"> =IF(AND(B4&gt;=35,C4&gt;=35),"PASS","FAIL")</t>
  </si>
  <si>
    <t xml:space="preserve"> =IF(AND(B5&gt;=35,C5&gt;=35),"PASS","FAIL")</t>
  </si>
  <si>
    <t xml:space="preserve"> =IF(AND(B6&gt;=35,C6&gt;=35),"PASS","FAIL")</t>
  </si>
  <si>
    <r>
      <t>Query:</t>
    </r>
    <r>
      <rPr>
        <b/>
        <sz val="18"/>
        <color indexed="32"/>
        <rFont val="Adobe Garamond Pro Bold"/>
        <family val="1"/>
      </rPr>
      <t xml:space="preserve"> If_Condition_Find_Pass_Or_Fail</t>
    </r>
  </si>
  <si>
    <t>Provide Grades To Price Using Nested If Conditions</t>
  </si>
  <si>
    <t>Grades</t>
  </si>
  <si>
    <t xml:space="preserve"> =IF(B3 &gt;=80, "A",IF(B3 &gt;=60, "B", IF(B3&lt;60, "C")))</t>
  </si>
  <si>
    <t xml:space="preserve"> =IF(B4 &gt;=80, "A",IF(B4 &gt;=60, "B", IF(B4&lt;60, "C")))</t>
  </si>
  <si>
    <t xml:space="preserve"> =IF(B5 &gt;=80, "A",IF(B5 &gt;=60, "B", IF(B5&lt;60, "C")))</t>
  </si>
  <si>
    <t xml:space="preserve"> =IF(B6 &gt;=80, "A",IF(B6 &gt;=60, "B", IF(B6&lt;60, "C")))</t>
  </si>
  <si>
    <t xml:space="preserve"> =IF(B7 &gt;=80, "A",IF(B7 &gt;=60, "B", IF(B7&lt;60, "C")))</t>
  </si>
  <si>
    <r>
      <t>Query:</t>
    </r>
    <r>
      <rPr>
        <b/>
        <sz val="18"/>
        <color indexed="32"/>
        <rFont val="Adobe Garamond Pro Bold"/>
        <family val="1"/>
      </rPr>
      <t xml:space="preserve"> Nested If Conditions:  Provide Grades To Price</t>
    </r>
  </si>
  <si>
    <t>Min Function</t>
  </si>
  <si>
    <t xml:space="preserve"> =MIN(B3:B$9)</t>
  </si>
  <si>
    <t xml:space="preserve"> =MIN(B4:B$9)</t>
  </si>
  <si>
    <t xml:space="preserve"> =MIN(B5:B$9)</t>
  </si>
  <si>
    <t xml:space="preserve"> =MIN(B6:B$9)</t>
  </si>
  <si>
    <t xml:space="preserve"> =MIN(B7:B$9)</t>
  </si>
  <si>
    <r>
      <t>Query:</t>
    </r>
    <r>
      <rPr>
        <b/>
        <sz val="18"/>
        <color indexed="32"/>
        <rFont val="Adobe Garamond Pro Bold"/>
        <family val="1"/>
      </rPr>
      <t xml:space="preserve">  Min Function: Retrieving The Min Values From The Defined Range</t>
    </r>
  </si>
  <si>
    <t>Max Function</t>
  </si>
  <si>
    <t xml:space="preserve"> =MAX(B3:B$9)</t>
  </si>
  <si>
    <t xml:space="preserve"> =MAX(B4:B$9)</t>
  </si>
  <si>
    <t xml:space="preserve"> =MAX(B5:B$9)</t>
  </si>
  <si>
    <t xml:space="preserve"> =MAX(B6:B$9)</t>
  </si>
  <si>
    <t xml:space="preserve"> =MAX(B7:B$9)</t>
  </si>
  <si>
    <r>
      <t>Query:</t>
    </r>
    <r>
      <rPr>
        <b/>
        <sz val="18"/>
        <color indexed="32"/>
        <rFont val="Adobe Garamond Pro Bold"/>
        <family val="1"/>
      </rPr>
      <t xml:space="preserve">  Max Function: Retrieving The Max Values  From The Defined Range</t>
    </r>
  </si>
  <si>
    <t>Small Function</t>
  </si>
  <si>
    <t xml:space="preserve"> =SMALL($B$3:$B$7, ROW()-2)</t>
  </si>
  <si>
    <r>
      <t>Query:</t>
    </r>
    <r>
      <rPr>
        <b/>
        <sz val="18"/>
        <color indexed="32"/>
        <rFont val="Adobe Garamond Pro Bold"/>
        <family val="1"/>
      </rPr>
      <t xml:space="preserve">  Small Function: Retrieve The Small  Values Of 1,2,3,4,5</t>
    </r>
  </si>
  <si>
    <t>Large Function</t>
  </si>
  <si>
    <t xml:space="preserve"> =LARGE($B$3:$B$7, ROW()-2)</t>
  </si>
  <si>
    <r>
      <t>Query:</t>
    </r>
    <r>
      <rPr>
        <b/>
        <sz val="18"/>
        <color indexed="32"/>
        <rFont val="Adobe Garamond Pro Bold"/>
        <family val="1"/>
      </rPr>
      <t xml:space="preserve">  Large Function: Retrieving The Large Values Of 1,2,3,4,5</t>
    </r>
  </si>
  <si>
    <t>Count Function</t>
  </si>
  <si>
    <t xml:space="preserve"> =COUNT(B3:B$9)</t>
  </si>
  <si>
    <t xml:space="preserve"> =COUNT(B4:B$9)</t>
  </si>
  <si>
    <t xml:space="preserve"> =COUNT(B5:B$9)</t>
  </si>
  <si>
    <t xml:space="preserve"> =COUNT(B6:B$9)</t>
  </si>
  <si>
    <t xml:space="preserve"> =COUNT(B7:B$9)</t>
  </si>
  <si>
    <r>
      <t>Query:</t>
    </r>
    <r>
      <rPr>
        <b/>
        <sz val="18"/>
        <color indexed="32"/>
        <rFont val="Adobe Garamond Pro Bold"/>
        <family val="1"/>
      </rPr>
      <t xml:space="preserve">  Count Function: Retrieve The Count Of Defined Range</t>
    </r>
  </si>
  <si>
    <t>Countif Function</t>
  </si>
  <si>
    <t xml:space="preserve"> =COUNTIF($A3:$A$7,A3)</t>
  </si>
  <si>
    <t xml:space="preserve"> =COUNTIF($A4:$A$7,A4)</t>
  </si>
  <si>
    <t xml:space="preserve"> =COUNTIF($A5:$A$7,A5)</t>
  </si>
  <si>
    <t xml:space="preserve"> =COUNTIF($A6:$A$7,A6)</t>
  </si>
  <si>
    <t xml:space="preserve"> =COUNTIF($A7:$A$7,A7)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</si>
  <si>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Result Using Countif Function</t>
    </r>
  </si>
  <si>
    <t>Counta Function</t>
  </si>
  <si>
    <t xml:space="preserve"> =COUNTA(A3:A$7)</t>
  </si>
  <si>
    <t xml:space="preserve"> =COUNTA(A4:A$7)</t>
  </si>
  <si>
    <t xml:space="preserve"> =COUNTA(A5:A$7)</t>
  </si>
  <si>
    <t xml:space="preserve"> =COUNTA(A6:A$7)</t>
  </si>
  <si>
    <t xml:space="preserve"> =COUNTA(A7:A$7)</t>
  </si>
  <si>
    <r>
      <t>Query:</t>
    </r>
    <r>
      <rPr>
        <b/>
        <sz val="18"/>
        <color indexed="32"/>
        <rFont val="Adobe Garamond Pro Bold"/>
        <family val="1"/>
      </rPr>
      <t xml:space="preserve"> Counta Function:  Retrieve The Result Using Counta Function</t>
    </r>
  </si>
  <si>
    <t>Count Blank Cells Using Countif Function</t>
  </si>
  <si>
    <t xml:space="preserve"> =COUNTIF(A3:A$7,"="&amp;"")</t>
  </si>
  <si>
    <t xml:space="preserve"> =COUNTIF(A4:A$7,"="&amp;"")</t>
  </si>
  <si>
    <t xml:space="preserve"> =COUNTIF(A5:A$7,"="&amp;"")</t>
  </si>
  <si>
    <t xml:space="preserve"> =COUNTIF(A6:A$7,"="&amp;"")</t>
  </si>
  <si>
    <t xml:space="preserve"> =COUNTIF(A7:A$7,"="&amp;"")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</si>
  <si>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Count Blank Cells Using Countif Function</t>
    </r>
  </si>
  <si>
    <t>Count Non Text Cells Using Countif Function</t>
  </si>
  <si>
    <t xml:space="preserve"> =COUNTIF(A3:A$7,"="&amp;"*")</t>
  </si>
  <si>
    <t xml:space="preserve"> =COUNTIF(A4:A$7,"="&amp;"*")</t>
  </si>
  <si>
    <t xml:space="preserve"> =COUNTIF(A5:A$7,"="&amp;"*")</t>
  </si>
  <si>
    <t xml:space="preserve"> =COUNTIF(A6:A$7,"="&amp;"*")</t>
  </si>
  <si>
    <t xml:space="preserve"> =COUNTIF(A7:A$7,"="&amp;"*")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</si>
  <si>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Count Non Text Cells Using Countif Function</t>
    </r>
  </si>
  <si>
    <t>Count If The 4Th Character = L</t>
  </si>
  <si>
    <t xml:space="preserve"> =COUNTIF(A3:$A$7,"???l*")</t>
  </si>
  <si>
    <t xml:space="preserve"> =COUNTIF(A4:$A$7,"???l*")</t>
  </si>
  <si>
    <t xml:space="preserve"> =COUNTIF(A5:$A$7,"???l*")</t>
  </si>
  <si>
    <t xml:space="preserve"> =COUNTIF(A6:$A$7,"???l*")</t>
  </si>
  <si>
    <t xml:space="preserve"> =COUNTIF(A7:$A$7,"???l*")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</si>
  <si>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4 Th Character As L</t>
    </r>
  </si>
  <si>
    <t>Countif Function - Partial Match Using Wildcard - Pp</t>
  </si>
  <si>
    <t xml:space="preserve"> =COUNTIF(A3:$A$7,"*pp*")</t>
  </si>
  <si>
    <t xml:space="preserve"> =COUNTIF(A4:$A$7,"*pp*")</t>
  </si>
  <si>
    <t xml:space="preserve"> =COUNTIF(A5:$A$7,"*pp*")</t>
  </si>
  <si>
    <t xml:space="preserve"> =COUNTIF(A6:$A$7,"*pp*")</t>
  </si>
  <si>
    <t xml:space="preserve"> =COUNTIF(A7:$A$7,"*pp*")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</si>
  <si>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Characters As Pp</t>
    </r>
  </si>
  <si>
    <t>Countif Function - 3Rd Letter From Last Is A Using Wildcard</t>
  </si>
  <si>
    <t xml:space="preserve"> =COUNTIF(A3:$A$7,"*a??")</t>
  </si>
  <si>
    <t xml:space="preserve"> =COUNTIF(A4:$A$7,"*a??")</t>
  </si>
  <si>
    <t xml:space="preserve"> =COUNTIF(A5:$A$7,"*a??")</t>
  </si>
  <si>
    <t xml:space="preserve"> =COUNTIF(A6:$A$7,"*a??")</t>
  </si>
  <si>
    <t xml:space="preserve"> =COUNTIF(A7:$A$7,"*a??")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</si>
  <si>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3Rd Character As A From Last</t>
    </r>
  </si>
  <si>
    <t>Countif Function - 3Rd Letter A A Using Wildcard</t>
  </si>
  <si>
    <t xml:space="preserve"> =COUNTIF(A3:$A$7,"??a*")</t>
  </si>
  <si>
    <t xml:space="preserve"> =COUNTIF(A4:$A$7,"??a*")</t>
  </si>
  <si>
    <t xml:space="preserve"> =COUNTIF(A5:$A$7,"??a*")</t>
  </si>
  <si>
    <t xml:space="preserve"> =COUNTIF(A6:$A$7,"??a*")</t>
  </si>
  <si>
    <t xml:space="preserve"> =COUNTIF(A7:$A$7,"??a*")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</si>
  <si>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3Rd Character As A</t>
    </r>
  </si>
  <si>
    <t>Countif Function - First Letter A Last Letter E Using Wildcard</t>
  </si>
  <si>
    <t xml:space="preserve"> =COUNTIF(A3:$A$7,"A*e")</t>
  </si>
  <si>
    <t xml:space="preserve"> =COUNTIF(A4:$A$7,"A*e")</t>
  </si>
  <si>
    <t xml:space="preserve"> =COUNTIF(A5:$A$7,"A*e")</t>
  </si>
  <si>
    <t xml:space="preserve"> =COUNTIF(A6:$A$7,"A*e")</t>
  </si>
  <si>
    <t xml:space="preserve"> =COUNTIF(A7:$A$7,"A*e")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</si>
  <si>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First Character As A And Last As E</t>
    </r>
  </si>
  <si>
    <t>Countif Function On Data</t>
  </si>
  <si>
    <t xml:space="preserve"> =COUNTIF(A$1:A$10,A3)</t>
  </si>
  <si>
    <t xml:space="preserve"> =COUNTIF(A$1:A$10,A4)</t>
  </si>
  <si>
    <t xml:space="preserve"> =COUNTIF(A$1:A$10,A5)</t>
  </si>
  <si>
    <t xml:space="preserve"> =COUNTIF(A$1:A$10,A6)</t>
  </si>
  <si>
    <t xml:space="preserve"> =COUNTIF(A$1:A$10,A7)</t>
  </si>
  <si>
    <r>
      <t>Query:</t>
    </r>
    <r>
      <rPr>
        <b/>
        <sz val="18"/>
        <color indexed="32"/>
        <rFont val="Adobe Garamond Pro Bold"/>
        <family val="1"/>
      </rPr>
      <t xml:space="preserve"> Countif Function With Single Criteria</t>
    </r>
  </si>
  <si>
    <t>Count Nonblank Cells Using Countif Function</t>
  </si>
  <si>
    <t xml:space="preserve"> =COUNTIF(A3:A$7,"&lt;&gt;"&amp;"")</t>
  </si>
  <si>
    <t xml:space="preserve"> =COUNTIF(A4:A$7,"&lt;&gt;"&amp;"")</t>
  </si>
  <si>
    <t xml:space="preserve"> =COUNTIF(A5:A$7,"&lt;&gt;"&amp;"")</t>
  </si>
  <si>
    <t xml:space="preserve"> =COUNTIF(A6:A$7,"&lt;&gt;"&amp;"")</t>
  </si>
  <si>
    <t xml:space="preserve"> =COUNTIF(A7:A$7,"&lt;&gt;"&amp;"")</t>
  </si>
  <si>
    <r>
      <t>Query:</t>
    </r>
    <r>
      <rPr>
        <b/>
        <sz val="18"/>
        <color indexed="32"/>
        <rFont val="Adobe Garamond Pro Bold"/>
        <family val="1"/>
      </rPr>
      <t xml:space="preserve"> Countif Function - Count Non Blank Cells</t>
    </r>
  </si>
  <si>
    <t xml:space="preserve">Count Function - With Dates </t>
  </si>
  <si>
    <t xml:space="preserve"> =COUNTIF(OFFSET(A$3,0,0,COUNTA(A:A),1),A3)</t>
  </si>
  <si>
    <t xml:space="preserve"> =COUNTIF(OFFSET(A$3,0,0,COUNTA(A:A),1),A4)</t>
  </si>
  <si>
    <t xml:space="preserve"> =COUNTIF(OFFSET(A$3,0,0,COUNTA(A:A),1),A5)</t>
  </si>
  <si>
    <t xml:space="preserve"> =COUNTIF(OFFSET(A$3,0,0,COUNTA(A:A),1),"&gt;=1/21/2020")</t>
  </si>
  <si>
    <t xml:space="preserve"> =COUNTIF(OFFSET(A$3,0,0,COUNTA(A:A),1),A7)</t>
  </si>
  <si>
    <r>
      <t>Query:</t>
    </r>
    <r>
      <rPr>
        <b/>
        <sz val="18"/>
        <color indexed="32"/>
        <rFont val="Adobe Garamond Pro Bold"/>
        <family val="1"/>
      </rPr>
      <t xml:space="preserve">  Countif - Offset: Retrieve Count Of Dates Based On Condition Using Offset Function</t>
    </r>
  </si>
  <si>
    <t>Countif Function - Multiple Criterias On Single Column</t>
  </si>
  <si>
    <t xml:space="preserve"> =COUNTIF(A$3:A$7,A3) + COUNTIF(A$3:A$7,A4)</t>
  </si>
  <si>
    <t xml:space="preserve"> =COUNTIF(A$3:A$7,A4) + COUNTIF(A$3:A$7,A5)</t>
  </si>
  <si>
    <t xml:space="preserve"> =COUNTIF(A$3:A$7,A5) + COUNTIF(A$3:A$7,A6)</t>
  </si>
  <si>
    <t xml:space="preserve"> =COUNTIF(A$3:A$7,A6) + COUNTIF(A$3:A$7,A7)</t>
  </si>
  <si>
    <t xml:space="preserve"> =COUNTIF(A$3:A$7,A7) + COUNTIF(A$3:A$7,A3)</t>
  </si>
  <si>
    <r>
      <t>Query:</t>
    </r>
    <r>
      <rPr>
        <b/>
        <sz val="18"/>
        <color indexed="32"/>
        <rFont val="Adobe Garamond Pro Bold"/>
        <family val="1"/>
      </rPr>
      <t xml:space="preserve"> Countif Function - Multiple Criterias On Single Column</t>
    </r>
  </si>
  <si>
    <t>Average Function</t>
  </si>
  <si>
    <t xml:space="preserve"> =AVERAGE(B3:B$7)</t>
  </si>
  <si>
    <t xml:space="preserve"> =AVERAGE(B4:B$7)</t>
  </si>
  <si>
    <t xml:space="preserve"> =AVERAGE(B5:B$7)</t>
  </si>
  <si>
    <t xml:space="preserve"> =AVERAGE(B6:B$7)</t>
  </si>
  <si>
    <t xml:space="preserve"> =AVERAGE(B7:B$7)</t>
  </si>
  <si>
    <r>
      <t>Query:</t>
    </r>
    <r>
      <rPr>
        <b/>
        <sz val="18"/>
        <color indexed="32"/>
        <rFont val="Adobe Garamond Pro Bold"/>
        <family val="1"/>
      </rPr>
      <t xml:space="preserve">  Average Function: Retrieve The Average Of Defined Range</t>
    </r>
  </si>
  <si>
    <t>Averageif Function</t>
  </si>
  <si>
    <t xml:space="preserve"> =AVERAGEIF(A3:A$7,A3,B3:$B$7)</t>
  </si>
  <si>
    <t xml:space="preserve"> =AVERAGEIF(A4:A$7,A4,B4:$B$7)</t>
  </si>
  <si>
    <t xml:space="preserve"> =AVERAGEIF(A5:A$7,A5,B5:$B$7)</t>
  </si>
  <si>
    <t xml:space="preserve"> =AVERAGEIF(A6:A$7,A6,B6:$B$7)</t>
  </si>
  <si>
    <t xml:space="preserve"> =AVERAGEIF(A7:A$7,A7,B7:$B$7)</t>
  </si>
  <si>
    <r>
      <t>Query:</t>
    </r>
    <r>
      <rPr>
        <b/>
        <sz val="18"/>
        <color indexed="32"/>
        <rFont val="Adobe Garamond Pro Bold"/>
        <family val="1"/>
      </rPr>
      <t xml:space="preserve">  Averageif - Retrieve The Average Based On Criteria On Defined Range</t>
    </r>
  </si>
  <si>
    <t>Averageif Function - Partial Match Using Wildcard - Pp</t>
  </si>
  <si>
    <t xml:space="preserve"> =AVERAGEIF(A3:$A$7,"*pp*",B3:$B$7)</t>
  </si>
  <si>
    <t xml:space="preserve"> =AVERAGEIF(A4:$A$7,"*pp*",B4:$B$7)</t>
  </si>
  <si>
    <t xml:space="preserve"> =AVERAGEIF(A5:$A$7,"*pp*",B5:$B$7)</t>
  </si>
  <si>
    <t xml:space="preserve"> =AVERAGEIF(A6:$A$7,"*pp*",B6:$B$7)</t>
  </si>
  <si>
    <t xml:space="preserve"> =AVERAGEIF(A7:$A$7,"*pp*",B7:$B$7)</t>
  </si>
  <si>
    <r>
      <t>Query:</t>
    </r>
    <r>
      <rPr>
        <b/>
        <sz val="18"/>
        <color indexed="32"/>
        <rFont val="Adobe Garamond Pro Bold"/>
        <family val="1"/>
      </rPr>
      <t xml:space="preserve"> Averageif Function: Retrieve The Average Of Data Which Consists Of Characters As Pp</t>
    </r>
  </si>
  <si>
    <t>Count The Data By Creating Names</t>
  </si>
  <si>
    <t xml:space="preserve"> =COUNT(CountFive)</t>
  </si>
  <si>
    <t xml:space="preserve"> =COUNT(CountFour)</t>
  </si>
  <si>
    <t xml:space="preserve"> =COUNT(CountThree)</t>
  </si>
  <si>
    <t xml:space="preserve"> =COUNT(CountTwo)</t>
  </si>
  <si>
    <t xml:space="preserve"> =COUNT(CountOne)</t>
  </si>
  <si>
    <r>
      <t>Query:</t>
    </r>
    <r>
      <rPr>
        <b/>
        <sz val="18"/>
        <color indexed="32"/>
        <rFont val="Adobe Garamond Pro Bold"/>
        <family val="1"/>
      </rPr>
      <t xml:space="preserve">  Count The Names:  Create The Names And Count The Named Ranges </t>
    </r>
  </si>
  <si>
    <t>App</t>
  </si>
  <si>
    <t>Average The Data Using Averagea By Creating Names</t>
  </si>
  <si>
    <t xml:space="preserve"> =AVERAGEA(AverageAFive)</t>
  </si>
  <si>
    <t xml:space="preserve"> =AVERAGEA(AverageAFour)</t>
  </si>
  <si>
    <t xml:space="preserve"> =AVERAGEA(AverageAThree)</t>
  </si>
  <si>
    <t xml:space="preserve"> =AVERAGEA(AverageATwo)</t>
  </si>
  <si>
    <t xml:space="preserve"> =AVERAGEA(AverageAOne)</t>
  </si>
  <si>
    <r>
      <t>Query:</t>
    </r>
    <r>
      <rPr>
        <b/>
        <sz val="18"/>
        <color indexed="32"/>
        <rFont val="Adobe Garamond Pro Bold"/>
        <family val="1"/>
      </rPr>
      <t xml:space="preserve">  Average The Names:  Create The Names And Average The Data Using Averagea</t>
    </r>
  </si>
  <si>
    <t>Average The Price By Creating Names</t>
  </si>
  <si>
    <t xml:space="preserve"> =AVERAGE(AverageFive)</t>
  </si>
  <si>
    <t xml:space="preserve"> =AVERAGE(AverageFour)</t>
  </si>
  <si>
    <t xml:space="preserve"> =AVERAGE(AverageThree)</t>
  </si>
  <si>
    <t xml:space="preserve"> =AVERAGE(AverageTwo)</t>
  </si>
  <si>
    <t xml:space="preserve"> =AVERAGE(AverageOne)</t>
  </si>
  <si>
    <r>
      <t>Query:</t>
    </r>
    <r>
      <rPr>
        <b/>
        <sz val="18"/>
        <color indexed="32"/>
        <rFont val="Adobe Garamond Pro Bold"/>
        <family val="1"/>
      </rPr>
      <t xml:space="preserve">  Average The Names:  Create The Names And Average The Price Using Average</t>
    </r>
  </si>
  <si>
    <t>Averageif Function - Multiple Conditions On Single Column</t>
  </si>
  <si>
    <t xml:space="preserve"> =AVERAGEIF($A3:$A$7,"Apple",$B3:$B$7) + AVERAGEIF($A3:$A$7,"Orange",$B3:$B$7)</t>
  </si>
  <si>
    <t xml:space="preserve"> =AVERAGEIF($A4:$A$7,"Apple",$B4:$B$7) + AVERAGEIF($A4:$A$7,"Orange",$B4:$B$7)</t>
  </si>
  <si>
    <t xml:space="preserve"> =AVERAGEIF($A5:$A$7,"Apple",$B5:$B$7) + AVERAGEIF($A5:$A$7,"Orange",$B5:$B$7)</t>
  </si>
  <si>
    <t xml:space="preserve"> =AVERAGEIF($A6:$A$7,"Apple",$B6:$B$7) + AVERAGEIF($A6:$A$7,"Orange",$B6:$B$7)</t>
  </si>
  <si>
    <r>
      <t>Query:</t>
    </r>
    <r>
      <rPr>
        <b/>
        <sz val="18"/>
        <color indexed="32"/>
        <rFont val="Adobe Garamond Pro Bold"/>
        <family val="1"/>
      </rPr>
      <t xml:space="preserve">  Averageif: Average The Apple And Orange</t>
    </r>
  </si>
  <si>
    <t xml:space="preserve"> =AVERAGEIF($A7:$A$7,"Orange",$B7:$B$7) + AVERAGEIF($A7:$A$7,"Orange",$B7:$B$7)</t>
  </si>
  <si>
    <t>Count The Data Using Counta By Creating Names</t>
  </si>
  <si>
    <t xml:space="preserve"> =COUNTA(CountAFive)</t>
  </si>
  <si>
    <t xml:space="preserve"> =COUNTA(CountAFour)</t>
  </si>
  <si>
    <t xml:space="preserve"> =COUNTA(CountAThree)</t>
  </si>
  <si>
    <t xml:space="preserve"> =COUNTA(CountATwo)</t>
  </si>
  <si>
    <t xml:space="preserve"> =COUNTA(CountAOne)</t>
  </si>
  <si>
    <r>
      <t>Query:</t>
    </r>
    <r>
      <rPr>
        <b/>
        <sz val="18"/>
        <color indexed="32"/>
        <rFont val="Adobe Garamond Pro Bold"/>
        <family val="1"/>
      </rPr>
      <t xml:space="preserve">  Count The Names:  Create The Names And Count The Data Using Counta</t>
    </r>
  </si>
  <si>
    <t>Address Function</t>
  </si>
  <si>
    <t xml:space="preserve"> =ADDRESS(ROW(),1,1,TRUE,"Address")</t>
  </si>
  <si>
    <r>
      <t>Query:</t>
    </r>
    <r>
      <rPr>
        <b/>
        <sz val="18"/>
        <color indexed="32"/>
        <rFont val="Adobe Garamond Pro Bold"/>
        <family val="1"/>
      </rPr>
      <t xml:space="preserve"> Address Function: Retrieve The Cell Address Of The Reference</t>
    </r>
  </si>
  <si>
    <t>Row Function</t>
  </si>
  <si>
    <t xml:space="preserve"> =ROW()</t>
  </si>
  <si>
    <r>
      <t>Query:</t>
    </r>
    <r>
      <rPr>
        <b/>
        <sz val="18"/>
        <color indexed="32"/>
        <rFont val="Adobe Garamond Pro Bold"/>
        <family val="1"/>
      </rPr>
      <t xml:space="preserve"> Row Function:  Retrieve Row Numbers</t>
    </r>
  </si>
  <si>
    <t>Rows Function</t>
  </si>
  <si>
    <t xml:space="preserve"> =ROWS(B3:B$7)</t>
  </si>
  <si>
    <t xml:space="preserve"> =ROWS(B4:B$7)</t>
  </si>
  <si>
    <t xml:space="preserve"> =ROWS(B5:B$7)</t>
  </si>
  <si>
    <t xml:space="preserve"> =ROWS(B6:B$7)</t>
  </si>
  <si>
    <t xml:space="preserve"> =ROWS(B7:B$7)</t>
  </si>
  <si>
    <r>
      <t>Query:</t>
    </r>
    <r>
      <rPr>
        <b/>
        <sz val="18"/>
        <color indexed="32"/>
        <rFont val="Adobe Garamond Pro Bold"/>
        <family val="1"/>
      </rPr>
      <t xml:space="preserve"> Rows Function:  Retrieve Rows Count Of Reference</t>
    </r>
  </si>
  <si>
    <t>Column Function</t>
  </si>
  <si>
    <t xml:space="preserve"> =COLUMN()</t>
  </si>
  <si>
    <r>
      <t>Query:</t>
    </r>
    <r>
      <rPr>
        <b/>
        <sz val="18"/>
        <color indexed="32"/>
        <rFont val="Adobe Garamond Pro Bold"/>
        <family val="1"/>
      </rPr>
      <t xml:space="preserve"> Column Function:  Retrieve Column Numbers</t>
    </r>
  </si>
  <si>
    <t>Choose Function</t>
  </si>
  <si>
    <t xml:space="preserve"> =CHOOSE(3,$A$3,$A$4,$A$5,$A$6,$A$7)</t>
  </si>
  <si>
    <t xml:space="preserve"> =CHOOSE(4,$A$3,$A$4,$A$5,$A$6,$A$7)</t>
  </si>
  <si>
    <t xml:space="preserve"> =CHOOSE(5,$A$3,$A$4,$A$5,$A$6,$A$7)</t>
  </si>
  <si>
    <t xml:space="preserve"> =CHOOSE(1,$A$3,$A$4,$A$5,$A$6,$A$7)</t>
  </si>
  <si>
    <t xml:space="preserve"> =CHOOSE(2,$A$3,$A$4,$A$5,$A$6,$A$7)</t>
  </si>
  <si>
    <r>
      <t>Query:</t>
    </r>
    <r>
      <rPr>
        <b/>
        <sz val="18"/>
        <color indexed="32"/>
        <rFont val="Adobe Garamond Pro Bold"/>
        <family val="1"/>
      </rPr>
      <t xml:space="preserve"> Choose Function: Select The Required Content Using Choose Function</t>
    </r>
  </si>
  <si>
    <t>Calculation Of Total Cost Using Lookup Function</t>
  </si>
  <si>
    <t>Total Cost</t>
  </si>
  <si>
    <t xml:space="preserve"> =VLOOKUP(B3,$F$3:$H$7,3)*B3</t>
  </si>
  <si>
    <t xml:space="preserve"> =VLOOKUP(B4,$F$3:$H$7,3)*B4</t>
  </si>
  <si>
    <t xml:space="preserve"> =VLOOKUP(B5,$F$3:$H$7,3)*B5</t>
  </si>
  <si>
    <t xml:space="preserve"> =VLOOKUP(B6,$F$3:$H$7,3)*B6</t>
  </si>
  <si>
    <t xml:space="preserve"> =VLOOKUP(B7,$F$3:$H$7,3)*B7</t>
  </si>
  <si>
    <r>
      <t>Query:</t>
    </r>
    <r>
      <rPr>
        <b/>
        <sz val="18"/>
        <color indexed="32"/>
        <rFont val="Adobe Garamond Pro Bold"/>
        <family val="1"/>
      </rPr>
      <t xml:space="preserve">  Vlookup Function:  Calculate Total Cost</t>
    </r>
  </si>
  <si>
    <t>Slab Rates Table</t>
  </si>
  <si>
    <t>Min Range</t>
  </si>
  <si>
    <t>Max Range</t>
  </si>
  <si>
    <t>Upto 60</t>
  </si>
  <si>
    <t>Above</t>
  </si>
  <si>
    <t>Match Function</t>
  </si>
  <si>
    <t xml:space="preserve"> =MATCH(A3,$A$3:$A$7,0)</t>
  </si>
  <si>
    <t xml:space="preserve"> =MATCH(A4,$A$3:$A$7,0)</t>
  </si>
  <si>
    <t xml:space="preserve"> =MATCH(A5,$A$3:$A$7,0)</t>
  </si>
  <si>
    <t xml:space="preserve"> =MATCH(A6,$A$3:$A$7,0)</t>
  </si>
  <si>
    <t xml:space="preserve"> =MATCH(A7,$A$3:$A$7,0)</t>
  </si>
  <si>
    <r>
      <t>Query:</t>
    </r>
    <r>
      <rPr>
        <b/>
        <sz val="18"/>
        <color indexed="32"/>
        <rFont val="Adobe Garamond Pro Bold"/>
        <family val="1"/>
      </rPr>
      <t xml:space="preserve">  Match_Function: Retrieve The Row Numbers Of Item</t>
    </r>
  </si>
  <si>
    <t>A</t>
  </si>
  <si>
    <t>B</t>
  </si>
  <si>
    <t>C</t>
  </si>
  <si>
    <t>D</t>
  </si>
  <si>
    <t>E</t>
  </si>
  <si>
    <t>Assign Grades Using Vlookup Function</t>
  </si>
  <si>
    <t>Grade</t>
  </si>
  <si>
    <t xml:space="preserve"> =VLOOKUP(B3,$F$3:$H$8,3,1)</t>
  </si>
  <si>
    <t xml:space="preserve"> =VLOOKUP(B4,$F$3:$H$8,3,1)</t>
  </si>
  <si>
    <t xml:space="preserve"> =VLOOKUP(B5,$F$3:$H$8,3,1)</t>
  </si>
  <si>
    <t xml:space="preserve"> =VLOOKUP(B6,$F$3:$H$8,3,1)</t>
  </si>
  <si>
    <t xml:space="preserve"> =VLOOKUP(B7,$F$3:$H$8,3,1)</t>
  </si>
  <si>
    <r>
      <t>Query:</t>
    </r>
    <r>
      <rPr>
        <b/>
        <sz val="18"/>
        <color indexed="32"/>
        <rFont val="Adobe Garamond Pro Bold"/>
        <family val="1"/>
      </rPr>
      <t xml:space="preserve">  Vlookup - Assign Grades With Approx Match</t>
    </r>
  </si>
  <si>
    <t>Grades Table</t>
  </si>
  <si>
    <t>From</t>
  </si>
  <si>
    <t>First List</t>
  </si>
  <si>
    <t>Second List</t>
  </si>
  <si>
    <t>Pen</t>
  </si>
  <si>
    <t>Pencil</t>
  </si>
  <si>
    <t>Eraser</t>
  </si>
  <si>
    <t>Compare Two Lists - Data Exists In First Not In Second</t>
  </si>
  <si>
    <t xml:space="preserve"> =VLOOKUP(A3,$B$3:$B$7,1,0)</t>
  </si>
  <si>
    <t xml:space="preserve"> =VLOOKUP(A4,$B$3:$B$7,1,0)</t>
  </si>
  <si>
    <t xml:space="preserve"> =VLOOKUP(A5,$B$3:$B$7,1,0)</t>
  </si>
  <si>
    <t xml:space="preserve"> =VLOOKUP(A6,$B$3:$B$7,1,0)</t>
  </si>
  <si>
    <t xml:space="preserve"> =VLOOKUP(A7,$B$3:$B$7,1,0)</t>
  </si>
  <si>
    <r>
      <t>Query:</t>
    </r>
    <r>
      <rPr>
        <b/>
        <sz val="18"/>
        <color indexed="32"/>
        <rFont val="Adobe Garamond Pro Bold"/>
        <family val="1"/>
      </rPr>
      <t xml:space="preserve"> Vlookup: Compare Two Lists Data Exists In First Not In Second</t>
    </r>
  </si>
  <si>
    <t>Compare Two Lists - Data Exists In Second Not In First</t>
  </si>
  <si>
    <t xml:space="preserve"> =VLOOKUP(B3,$A$3:$A$6,1,0)</t>
  </si>
  <si>
    <t xml:space="preserve"> =VLOOKUP(B4,$A$3:$A$6,1,0)</t>
  </si>
  <si>
    <t xml:space="preserve"> =VLOOKUP(B5,$A$3:$A$6,1,0)</t>
  </si>
  <si>
    <t xml:space="preserve"> =VLOOKUP(B6,$A$3:$A$6,1,0)</t>
  </si>
  <si>
    <t xml:space="preserve"> =VLOOKUP(B7,$A$3:$A$6,1,0)</t>
  </si>
  <si>
    <r>
      <t>Query:</t>
    </r>
    <r>
      <rPr>
        <b/>
        <sz val="18"/>
        <color indexed="32"/>
        <rFont val="Adobe Garamond Pro Bold"/>
        <family val="1"/>
      </rPr>
      <t xml:space="preserve"> Vlookup: Compare Two Lists Data Exists In Second Not In First</t>
    </r>
  </si>
  <si>
    <t>Compare Two Lists - Using Isna - Data Exists In Second Not In First</t>
  </si>
  <si>
    <t xml:space="preserve"> =IF(ISNA(VLOOKUP(A3,$B$3:$B$6,1,0)), B3, "")</t>
  </si>
  <si>
    <t xml:space="preserve"> =IF(ISNA(VLOOKUP(A4,$B$3:$B$6,1,0)), B4, "")</t>
  </si>
  <si>
    <t xml:space="preserve"> =IF(ISNA(VLOOKUP(A5,$B$3:$B$6,1,0)), B5, "")</t>
  </si>
  <si>
    <t xml:space="preserve"> =IF(ISNA(VLOOKUP(A6,$B$3:$B$6,1,0)), B6, "")</t>
  </si>
  <si>
    <t xml:space="preserve"> =IF(ISNA(VLOOKUP(A7,$B$3:$B$6,1,0)), B7, "")</t>
  </si>
  <si>
    <r>
      <t>Query:</t>
    </r>
    <r>
      <rPr>
        <b/>
        <sz val="18"/>
        <color indexed="32"/>
        <rFont val="Adobe Garamond Pro Bold"/>
        <family val="1"/>
      </rPr>
      <t xml:space="preserve"> Vlookup And Isna: Compare Two Lists Data Exists In Second Not In First </t>
    </r>
  </si>
  <si>
    <t>Compare Two Lists - Using Vlookup And Iserror - Data Exists In Second Not In First</t>
  </si>
  <si>
    <r>
      <t>Query:</t>
    </r>
    <r>
      <rPr>
        <b/>
        <sz val="18"/>
        <color indexed="32"/>
        <rFont val="Adobe Garamond Pro Bold"/>
        <family val="1"/>
      </rPr>
      <t xml:space="preserve"> Vlookup And Iserror: Compare Two Lists Data Exists In Second Not In First </t>
    </r>
  </si>
  <si>
    <t>Index And Match With Approx Number</t>
  </si>
  <si>
    <t>Enter the Approx Number</t>
  </si>
  <si>
    <r>
      <t>Query:</t>
    </r>
    <r>
      <rPr>
        <b/>
        <sz val="18"/>
        <color indexed="32"/>
        <rFont val="Adobe Garamond Pro Bold"/>
        <family val="1"/>
      </rPr>
      <t xml:space="preserve">  Index_Match_Function: Retrieve  Lookup Values Using Index And Match Functions With Approx Values</t>
    </r>
  </si>
  <si>
    <t>Index Function</t>
  </si>
  <si>
    <t xml:space="preserve"> =INDEX($A$3:$B$7, ROW(A1), COLUMN(B3))</t>
  </si>
  <si>
    <t xml:space="preserve"> =INDEX($A$3:$B$7, ROW(A2), COLUMN(B4))</t>
  </si>
  <si>
    <t xml:space="preserve"> =INDEX($A$3:$B$7, ROW(A3), COLUMN(B5))</t>
  </si>
  <si>
    <t xml:space="preserve"> =INDEX($A$3:$B$7, ROW(A4), COLUMN(B6))</t>
  </si>
  <si>
    <t xml:space="preserve"> =INDEX($A$3:$B$7, ROW(A5), COLUMN(B7))</t>
  </si>
  <si>
    <r>
      <t>Query:</t>
    </r>
    <r>
      <rPr>
        <b/>
        <sz val="18"/>
        <color indexed="32"/>
        <rFont val="Adobe Garamond Pro Bold"/>
        <family val="1"/>
      </rPr>
      <t xml:space="preserve">  Index Function - Retrieve The Price Using Index Function</t>
    </r>
  </si>
  <si>
    <t>Lookup Value Using Index Function</t>
  </si>
  <si>
    <t xml:space="preserve"> =INDEX($A$3:$B$7,ROW()-2,COLUMN()-1)</t>
  </si>
  <si>
    <r>
      <t>Query:</t>
    </r>
    <r>
      <rPr>
        <b/>
        <sz val="18"/>
        <color indexed="32"/>
        <rFont val="Adobe Garamond Pro Bold"/>
        <family val="1"/>
      </rPr>
      <t xml:space="preserve">  Index_Function: Retrieve The Lookup Values Using Index Function</t>
    </r>
  </si>
  <si>
    <t>Fruits</t>
  </si>
  <si>
    <t>Stationary</t>
  </si>
  <si>
    <t>Zones</t>
  </si>
  <si>
    <t>East</t>
  </si>
  <si>
    <t>West</t>
  </si>
  <si>
    <t>South</t>
  </si>
  <si>
    <t>North</t>
  </si>
  <si>
    <t>Name</t>
  </si>
  <si>
    <t>Drop Down</t>
  </si>
  <si>
    <t>Indirect Data Validation Drop Down In Single Row</t>
  </si>
  <si>
    <r>
      <t>Query:</t>
    </r>
    <r>
      <rPr>
        <b/>
        <sz val="18"/>
        <color indexed="32"/>
        <rFont val="Adobe Garamond Pro Bold"/>
        <family val="1"/>
      </rPr>
      <t xml:space="preserve">  Indirect Function - Create Dependent Drop Down Using Indirct Function</t>
    </r>
  </si>
  <si>
    <t>Marker</t>
  </si>
  <si>
    <t>Books</t>
  </si>
  <si>
    <t>Indirect Data Validation Drop Down In Multiple Rows</t>
  </si>
  <si>
    <r>
      <t>Query:</t>
    </r>
    <r>
      <rPr>
        <b/>
        <sz val="18"/>
        <color indexed="32"/>
        <rFont val="Adobe Garamond Pro Bold"/>
        <family val="1"/>
      </rPr>
      <t xml:space="preserve">  Indirect Function - Create Dependent Drop Down Using Indirct Function In Multiple Rows</t>
    </r>
  </si>
  <si>
    <t>Roll No</t>
  </si>
  <si>
    <t>Class</t>
  </si>
  <si>
    <t>Maths</t>
  </si>
  <si>
    <t>English</t>
  </si>
  <si>
    <t>V</t>
  </si>
  <si>
    <t>Marks Dat From Hlookup</t>
  </si>
  <si>
    <t>Roll Numb</t>
  </si>
  <si>
    <t>Change the roll number in C9 cell</t>
  </si>
  <si>
    <t xml:space="preserve"> =HLOOKUP(C9,$A$2:$G$7,3,0)</t>
  </si>
  <si>
    <t xml:space="preserve"> =HLOOKUP(C9,$A$2:$G$7,4,0)</t>
  </si>
  <si>
    <t xml:space="preserve"> =HLOOKUP(C9,$A$2:$G$7,5,0)</t>
  </si>
  <si>
    <t xml:space="preserve"> =HLOOKUP(C9,$A$2:$G$7,6,0)</t>
  </si>
  <si>
    <t>Query:  Hlookup - Retrieve Student Marks Using Hlookup</t>
  </si>
  <si>
    <t>Istext Function</t>
  </si>
  <si>
    <t>25Apples</t>
  </si>
  <si>
    <t xml:space="preserve"> =ISTEXT(A3)</t>
  </si>
  <si>
    <t xml:space="preserve"> =ISTEXT(A4)</t>
  </si>
  <si>
    <t xml:space="preserve"> =ISTEXT(A5)</t>
  </si>
  <si>
    <t xml:space="preserve"> =ISTEXT(A6)</t>
  </si>
  <si>
    <t xml:space="preserve"> =ISTEXT(A7)</t>
  </si>
  <si>
    <r>
      <t>Query:</t>
    </r>
    <r>
      <rPr>
        <b/>
        <sz val="18"/>
        <color indexed="32"/>
        <rFont val="Adobe Garamond Pro Bold"/>
        <family val="1"/>
      </rPr>
      <t xml:space="preserve">  Istext Function: Confirm The Text Exists In Column "A"</t>
    </r>
  </si>
  <si>
    <t>Isnumber Function</t>
  </si>
  <si>
    <t xml:space="preserve"> =ISNUMBER(B3)</t>
  </si>
  <si>
    <t xml:space="preserve"> =ISNUMBER(B4)</t>
  </si>
  <si>
    <t xml:space="preserve"> =ISNUMBER(B5)</t>
  </si>
  <si>
    <t xml:space="preserve"> =ISNUMBER(B6)</t>
  </si>
  <si>
    <t xml:space="preserve"> =ISNUMBER(B7)</t>
  </si>
  <si>
    <r>
      <t>Query:</t>
    </r>
    <r>
      <rPr>
        <b/>
        <sz val="18"/>
        <color indexed="32"/>
        <rFont val="Adobe Garamond Pro Bold"/>
        <family val="1"/>
      </rPr>
      <t xml:space="preserve">  Isnumber Function: Confirm The Text Exists In Column "B" Is A Number Or Not</t>
    </r>
  </si>
  <si>
    <t>Isblank Function</t>
  </si>
  <si>
    <t xml:space="preserve"> =ISBLANK(A3)</t>
  </si>
  <si>
    <t xml:space="preserve"> =ISBLANK(A4)</t>
  </si>
  <si>
    <t xml:space="preserve"> =ISBLANK(A5)</t>
  </si>
  <si>
    <t xml:space="preserve"> =ISBLANK(A6)</t>
  </si>
  <si>
    <t xml:space="preserve"> =ISBLANK(A7)</t>
  </si>
  <si>
    <r>
      <t>Query:</t>
    </r>
    <r>
      <rPr>
        <b/>
        <sz val="18"/>
        <color indexed="32"/>
        <rFont val="Adobe Garamond Pro Bold"/>
        <family val="1"/>
      </rPr>
      <t xml:space="preserve"> Isblank: Confirm Whether The Cell Is Blank Or Not </t>
    </r>
  </si>
  <si>
    <t>Isnontext Function</t>
  </si>
  <si>
    <t xml:space="preserve"> =ISNONTEXT(A3)</t>
  </si>
  <si>
    <t xml:space="preserve"> =ISNONTEXT(A4)</t>
  </si>
  <si>
    <t xml:space="preserve"> =ISNONTEXT(A5)</t>
  </si>
  <si>
    <t xml:space="preserve"> =ISNONTEXT(A6)</t>
  </si>
  <si>
    <t xml:space="preserve"> =ISNONTEXT(A7)</t>
  </si>
  <si>
    <r>
      <t>Query:</t>
    </r>
    <r>
      <rPr>
        <b/>
        <sz val="18"/>
        <color indexed="32"/>
        <rFont val="Adobe Garamond Pro Bold"/>
        <family val="1"/>
      </rPr>
      <t xml:space="preserve"> Isnontext Function: Confirm Whether The Content Is Text Or Not </t>
    </r>
  </si>
  <si>
    <t>Isodd Function</t>
  </si>
  <si>
    <t xml:space="preserve"> =ISODD(B3)</t>
  </si>
  <si>
    <t xml:space="preserve"> =ISODD(B4)</t>
  </si>
  <si>
    <t xml:space="preserve"> =ISODD(B5)</t>
  </si>
  <si>
    <t xml:space="preserve"> =ISODD(B6)</t>
  </si>
  <si>
    <t xml:space="preserve"> =ISODD(B7)</t>
  </si>
  <si>
    <r>
      <t>Query:</t>
    </r>
    <r>
      <rPr>
        <b/>
        <sz val="18"/>
        <color indexed="32"/>
        <rFont val="Adobe Garamond Pro Bold"/>
        <family val="1"/>
      </rPr>
      <t xml:space="preserve">  Odd Function: Confirm Whether The Number Is Odd Or Not</t>
    </r>
  </si>
  <si>
    <t>Iseven Function</t>
  </si>
  <si>
    <t xml:space="preserve"> =ISEVEN(B3)</t>
  </si>
  <si>
    <t xml:space="preserve"> =ISEVEN(B4)</t>
  </si>
  <si>
    <t xml:space="preserve"> =ISEVEN(B5)</t>
  </si>
  <si>
    <t xml:space="preserve"> =ISEVEN(B6)</t>
  </si>
  <si>
    <t xml:space="preserve"> =ISEVEN(B7)</t>
  </si>
  <si>
    <r>
      <t>Query:</t>
    </r>
    <r>
      <rPr>
        <b/>
        <sz val="18"/>
        <color indexed="32"/>
        <rFont val="Adobe Garamond Pro Bold"/>
        <family val="1"/>
      </rPr>
      <t xml:space="preserve"> Even Function: Confirm Whether The Number Is Even Or Not</t>
    </r>
  </si>
  <si>
    <t>Isformula Function</t>
  </si>
  <si>
    <t xml:space="preserve"> =ISFORMULA(B3)</t>
  </si>
  <si>
    <t xml:space="preserve"> =ISFORMULA(B4)</t>
  </si>
  <si>
    <t xml:space="preserve"> =ISFORMULA(B5)</t>
  </si>
  <si>
    <t xml:space="preserve"> =ISFORMULA(B6)</t>
  </si>
  <si>
    <t xml:space="preserve"> =ISFORMULA(B7)</t>
  </si>
  <si>
    <r>
      <t>Query:</t>
    </r>
    <r>
      <rPr>
        <b/>
        <sz val="18"/>
        <color indexed="32"/>
        <rFont val="Adobe Garamond Pro Bold"/>
        <family val="1"/>
      </rPr>
      <t xml:space="preserve">  Isformula Function: Confirm Whether The Cell Consists Of Formula Or Not</t>
    </r>
  </si>
  <si>
    <t>Cell Function - Info_Type = Address</t>
  </si>
  <si>
    <t xml:space="preserve"> =CELL("address",A3)</t>
  </si>
  <si>
    <t xml:space="preserve"> =CELL("address",A4)</t>
  </si>
  <si>
    <t xml:space="preserve"> =CELL("address",A5)</t>
  </si>
  <si>
    <t xml:space="preserve"> =CELL("address",A6)</t>
  </si>
  <si>
    <t xml:space="preserve"> =CELL("address",A7)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</si>
  <si>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Address Of The Reference</t>
    </r>
  </si>
  <si>
    <t>Cell Function - Info_Type = Content</t>
  </si>
  <si>
    <t xml:space="preserve"> =CELL("contents",A3)</t>
  </si>
  <si>
    <t xml:space="preserve"> =CELL("contents",A4)</t>
  </si>
  <si>
    <t xml:space="preserve"> =CELL("contents",A5)</t>
  </si>
  <si>
    <t xml:space="preserve"> =CELL("contents",A6)</t>
  </si>
  <si>
    <t xml:space="preserve"> =CELL("contents",A7)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</si>
  <si>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Content Of The Reference</t>
    </r>
  </si>
  <si>
    <t>Cell Function - Info_Type = Filename</t>
  </si>
  <si>
    <t xml:space="preserve"> =CELL("filename",A3)</t>
  </si>
  <si>
    <t xml:space="preserve"> =CELL("filename",A4)</t>
  </si>
  <si>
    <t xml:space="preserve"> =CELL("filename",A5)</t>
  </si>
  <si>
    <t xml:space="preserve"> =CELL("filename",A6)</t>
  </si>
  <si>
    <t xml:space="preserve"> =CELL("filename",A7)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</si>
  <si>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File Name Of The Reference</t>
    </r>
  </si>
  <si>
    <t>Cell Function - Info_Type = Col</t>
  </si>
  <si>
    <t xml:space="preserve"> =CELL("Col",A3)</t>
  </si>
  <si>
    <t xml:space="preserve"> =CELL("Col",A4)</t>
  </si>
  <si>
    <t xml:space="preserve"> =CELL("Col",A5)</t>
  </si>
  <si>
    <t xml:space="preserve"> =CELL("Col",A6)</t>
  </si>
  <si>
    <t xml:space="preserve"> =CELL("Col",A7)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</si>
  <si>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Column Number Of The Reference</t>
    </r>
  </si>
  <si>
    <t>Cell Function - Info_Type = Row</t>
  </si>
  <si>
    <t xml:space="preserve"> =CELL("Row",A3)</t>
  </si>
  <si>
    <t xml:space="preserve"> =CELL("Row",A4)</t>
  </si>
  <si>
    <t xml:space="preserve"> =CELL("Row",A5)</t>
  </si>
  <si>
    <t xml:space="preserve"> =CELL("Row",A6)</t>
  </si>
  <si>
    <t xml:space="preserve"> =CELL("Row",A7)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</si>
  <si>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Row Number Of The Reference</t>
    </r>
  </si>
  <si>
    <t>Cell Function - Info_Type = Width</t>
  </si>
  <si>
    <t xml:space="preserve"> =CELL("Width",A3)</t>
  </si>
  <si>
    <t xml:space="preserve"> =CELL("Width",A4)</t>
  </si>
  <si>
    <t xml:space="preserve"> =CELL("Width",A5)</t>
  </si>
  <si>
    <t xml:space="preserve"> =CELL("Width",A6)</t>
  </si>
  <si>
    <t xml:space="preserve"> =CELL("Width",A7)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</si>
  <si>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Width  Of The Reference Column</t>
    </r>
  </si>
  <si>
    <t>Cell Function - Info_Type = Type</t>
  </si>
  <si>
    <t xml:space="preserve"> =CELL("type",A3)</t>
  </si>
  <si>
    <t xml:space="preserve"> =CELL("type",A4)</t>
  </si>
  <si>
    <t xml:space="preserve"> =CELL("type",A5)</t>
  </si>
  <si>
    <t xml:space="preserve"> =CELL("type",A6)</t>
  </si>
  <si>
    <t xml:space="preserve"> =CELL("type",A7)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</si>
  <si>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Type Of The Reference</t>
    </r>
  </si>
  <si>
    <t>Sheet Function - Returns The Sheet Number</t>
  </si>
  <si>
    <t xml:space="preserve"> =SHEET(A3)</t>
  </si>
  <si>
    <t xml:space="preserve"> =SHEET(A4)</t>
  </si>
  <si>
    <t xml:space="preserve"> =SHEET(A5)</t>
  </si>
  <si>
    <t xml:space="preserve"> =SHEET(A6)</t>
  </si>
  <si>
    <t xml:space="preserve"> =SHEET(A7)</t>
  </si>
  <si>
    <r>
      <t>Query:</t>
    </r>
    <r>
      <rPr>
        <b/>
        <sz val="18"/>
        <color indexed="32"/>
        <rFont val="Adobe Garamond Pro Bold"/>
        <family val="1"/>
      </rPr>
      <t xml:space="preserve">  Sheet Function: Retrieve The Sheet Number Using Sheet Function</t>
    </r>
  </si>
  <si>
    <t>Sumif Function - Partial Match Using Wildcard - Pp</t>
  </si>
  <si>
    <t xml:space="preserve"> =SUMIF(A3:$A$7,"*pp*",B3:$B$7)</t>
  </si>
  <si>
    <t xml:space="preserve"> =SUMIF(A4:$A$7,"*pp*",B4:$B$7)</t>
  </si>
  <si>
    <t xml:space="preserve"> =SUMIF(A5:$A$7,"*pp*",B5:$B$7)</t>
  </si>
  <si>
    <t xml:space="preserve"> =SUMIF(A6:$A$7,"*pp*",B6:$B$7)</t>
  </si>
  <si>
    <t xml:space="preserve"> =SUMIF(A7:$A$7,"*pp*",B7:$B$7)</t>
  </si>
  <si>
    <r>
      <t>Query:</t>
    </r>
    <r>
      <rPr>
        <b/>
        <sz val="18"/>
        <color indexed="32"/>
        <rFont val="Adobe Garamond Pro Bold"/>
        <family val="1"/>
      </rPr>
      <t xml:space="preserve"> Sumif Function: Retrieve The Sum Of Data Which Consists Of Characters As Pp</t>
    </r>
  </si>
  <si>
    <t>Sqrt Function</t>
  </si>
  <si>
    <t xml:space="preserve"> =SQRT(A3)</t>
  </si>
  <si>
    <t xml:space="preserve"> =SQRT(A4)</t>
  </si>
  <si>
    <t xml:space="preserve"> =SQRT(A5)</t>
  </si>
  <si>
    <t xml:space="preserve"> =SQRT(A6)</t>
  </si>
  <si>
    <t xml:space="preserve"> =SQRT(A7)</t>
  </si>
  <si>
    <r>
      <t>Query:</t>
    </r>
    <r>
      <rPr>
        <b/>
        <sz val="18"/>
        <color indexed="32"/>
        <rFont val="Adobe Garamond Pro Bold"/>
        <family val="1"/>
      </rPr>
      <t xml:space="preserve"> Sqrt Function: Retrieve The Square Root</t>
    </r>
  </si>
  <si>
    <t>Even Function</t>
  </si>
  <si>
    <t xml:space="preserve"> =EVEN(B3)</t>
  </si>
  <si>
    <t xml:space="preserve"> =EVEN(B4)</t>
  </si>
  <si>
    <t xml:space="preserve"> =EVEN(B5)</t>
  </si>
  <si>
    <t xml:space="preserve"> =EVEN(B6)</t>
  </si>
  <si>
    <t xml:space="preserve"> =EVEN(B7)</t>
  </si>
  <si>
    <r>
      <t>Query:</t>
    </r>
    <r>
      <rPr>
        <b/>
        <sz val="18"/>
        <color indexed="32"/>
        <rFont val="Adobe Garamond Pro Bold"/>
        <family val="1"/>
      </rPr>
      <t xml:space="preserve">  Even: Returns The Nearest Even Number</t>
    </r>
  </si>
  <si>
    <t>Odd Function</t>
  </si>
  <si>
    <t xml:space="preserve"> =ODD(B3)</t>
  </si>
  <si>
    <t xml:space="preserve"> =ODD(B4)</t>
  </si>
  <si>
    <t xml:space="preserve"> =ODD(B5)</t>
  </si>
  <si>
    <t xml:space="preserve"> =ODD(B6)</t>
  </si>
  <si>
    <t xml:space="preserve"> =ODD(B7)</t>
  </si>
  <si>
    <r>
      <t>Query:</t>
    </r>
    <r>
      <rPr>
        <b/>
        <sz val="18"/>
        <color indexed="32"/>
        <rFont val="Adobe Garamond Pro Bold"/>
        <family val="1"/>
      </rPr>
      <t xml:space="preserve">  Odd: Return The Nearest Odd Number</t>
    </r>
  </si>
  <si>
    <t>Dividend</t>
  </si>
  <si>
    <t>Divisor</t>
  </si>
  <si>
    <t>Mod Function</t>
  </si>
  <si>
    <t>Remainder</t>
  </si>
  <si>
    <t xml:space="preserve"> =MOD(A3,B3)</t>
  </si>
  <si>
    <t xml:space="preserve"> =MOD(A4,B4)</t>
  </si>
  <si>
    <t xml:space="preserve"> =MOD(A5,B5)</t>
  </si>
  <si>
    <t xml:space="preserve"> =MOD(A6,B6)</t>
  </si>
  <si>
    <t xml:space="preserve"> =MOD(A7,B7)</t>
  </si>
  <si>
    <r>
      <t>Query:</t>
    </r>
    <r>
      <rPr>
        <b/>
        <sz val="18"/>
        <color indexed="32"/>
        <rFont val="Adobe Garamond Pro Bold"/>
        <family val="1"/>
      </rPr>
      <t xml:space="preserve">  Mod: Retrieve The Remainder Using Mod Function</t>
    </r>
  </si>
  <si>
    <t>Subject</t>
  </si>
  <si>
    <t>Hindi</t>
  </si>
  <si>
    <t>Amount</t>
  </si>
  <si>
    <t>Quotient Function</t>
  </si>
  <si>
    <t>Per Book Price</t>
  </si>
  <si>
    <t xml:space="preserve"> =QUOTIENT(B3,C3)</t>
  </si>
  <si>
    <t xml:space="preserve"> =QUOTIENT(B4,C4)</t>
  </si>
  <si>
    <t xml:space="preserve"> =QUOTIENT(B5,C5)</t>
  </si>
  <si>
    <t xml:space="preserve"> =QUOTIENT(B6,C6)</t>
  </si>
  <si>
    <t xml:space="preserve"> =QUOTIENT(B7,C7)</t>
  </si>
  <si>
    <r>
      <t>Query:</t>
    </r>
    <r>
      <rPr>
        <b/>
        <sz val="18"/>
        <color indexed="32"/>
        <rFont val="Adobe Garamond Pro Bold"/>
        <family val="1"/>
      </rPr>
      <t xml:space="preserve">  Quotient: Retrieve The Quotient</t>
    </r>
  </si>
  <si>
    <t>Roman Function</t>
  </si>
  <si>
    <t xml:space="preserve"> =ROMAN(A3,4)</t>
  </si>
  <si>
    <t xml:space="preserve"> =ROMAN(A4,4)</t>
  </si>
  <si>
    <t xml:space="preserve"> =ROMAN(A5,4)</t>
  </si>
  <si>
    <t xml:space="preserve"> =ROMAN(A6,4)</t>
  </si>
  <si>
    <t xml:space="preserve"> =ROMAN(A7,4)</t>
  </si>
  <si>
    <r>
      <t>Query:</t>
    </r>
    <r>
      <rPr>
        <b/>
        <sz val="18"/>
        <color indexed="32"/>
        <rFont val="Adobe Garamond Pro Bold"/>
        <family val="1"/>
      </rPr>
      <t xml:space="preserve"> Roman - Retrieve The Roman Numbers</t>
    </r>
  </si>
  <si>
    <t>Round Function</t>
  </si>
  <si>
    <t xml:space="preserve"> =ROUND(A3,1)</t>
  </si>
  <si>
    <t xml:space="preserve"> =ROUND(A4,1)</t>
  </si>
  <si>
    <t xml:space="preserve"> =ROUND(A5,1)</t>
  </si>
  <si>
    <t xml:space="preserve"> =ROUND(A6,1)</t>
  </si>
  <si>
    <t xml:space="preserve"> =ROUND(A7,1)</t>
  </si>
  <si>
    <r>
      <t>Query:</t>
    </r>
    <r>
      <rPr>
        <b/>
        <sz val="18"/>
        <color indexed="32"/>
        <rFont val="Adobe Garamond Pro Bold"/>
        <family val="1"/>
      </rPr>
      <t xml:space="preserve"> Round - Round The Numbers</t>
    </r>
  </si>
  <si>
    <t>Roundup Function</t>
  </si>
  <si>
    <t xml:space="preserve"> =ROUNDUP(A3,1)</t>
  </si>
  <si>
    <t xml:space="preserve"> =ROUNDUP(A4,1)</t>
  </si>
  <si>
    <t xml:space="preserve"> =ROUNDUP(A5,1)</t>
  </si>
  <si>
    <t xml:space="preserve"> =ROUNDUP(A6,1)</t>
  </si>
  <si>
    <t xml:space="preserve"> =ROUNDUP(A7,1)</t>
  </si>
  <si>
    <r>
      <t>Query:</t>
    </r>
    <r>
      <rPr>
        <b/>
        <sz val="18"/>
        <color indexed="32"/>
        <rFont val="Adobe Garamond Pro Bold"/>
        <family val="1"/>
      </rPr>
      <t xml:space="preserve"> Roundup - Round The Numbers</t>
    </r>
  </si>
  <si>
    <t>Rounddown Function</t>
  </si>
  <si>
    <t xml:space="preserve"> =ROUNDDOWN(A3,1)</t>
  </si>
  <si>
    <t xml:space="preserve"> =ROUNDDOWN(A4,1)</t>
  </si>
  <si>
    <t xml:space="preserve"> =ROUNDDOWN(A5,1)</t>
  </si>
  <si>
    <t xml:space="preserve"> =ROUNDDOWN(A6,1)</t>
  </si>
  <si>
    <t xml:space="preserve"> =ROUNDDOWN(A7,1)</t>
  </si>
  <si>
    <r>
      <t>Query:</t>
    </r>
    <r>
      <rPr>
        <b/>
        <sz val="18"/>
        <color indexed="32"/>
        <rFont val="Adobe Garamond Pro Bold"/>
        <family val="1"/>
      </rPr>
      <t xml:space="preserve"> Rounddown - Round The Numbers</t>
    </r>
  </si>
  <si>
    <t>Sumif Function</t>
  </si>
  <si>
    <t xml:space="preserve"> =SUMIF($A$3:$A$7,A3,$B$3:$B$7)</t>
  </si>
  <si>
    <t xml:space="preserve"> =SUMIF($A$3:$A$7,A4,$B$3:$B$7)</t>
  </si>
  <si>
    <t xml:space="preserve"> =SUMIF($A$3:$A$7,A5,$B$3:$B$7)</t>
  </si>
  <si>
    <t xml:space="preserve"> =SUMIF($A$3:$A$7,A6,$B$3:$B$7)</t>
  </si>
  <si>
    <t xml:space="preserve"> =SUMIF($A$3:$A$7,A7,$B$3:$B$7)</t>
  </si>
  <si>
    <r>
      <t>Query:</t>
    </r>
    <r>
      <rPr>
        <b/>
        <sz val="18"/>
        <color indexed="32"/>
        <rFont val="Adobe Garamond Pro Bold"/>
        <family val="1"/>
      </rPr>
      <t xml:space="preserve">  Sumif: Sum The Price Column Based On Data Criteria</t>
    </r>
  </si>
  <si>
    <t>Sum Function</t>
  </si>
  <si>
    <t xml:space="preserve"> =SUM(B3:B$7)</t>
  </si>
  <si>
    <t xml:space="preserve"> =SUM(B4:B$7)</t>
  </si>
  <si>
    <t xml:space="preserve"> =SUM(B5:B$7)</t>
  </si>
  <si>
    <t xml:space="preserve"> =SUM(B6:B$7)</t>
  </si>
  <si>
    <t xml:space="preserve"> =SUM(B7:B$7)</t>
  </si>
  <si>
    <r>
      <t>Query:</t>
    </r>
    <r>
      <rPr>
        <b/>
        <sz val="18"/>
        <color indexed="32"/>
        <rFont val="Adobe Garamond Pro Bold"/>
        <family val="1"/>
      </rPr>
      <t xml:space="preserve">  Find The Sum Of Defined Range</t>
    </r>
  </si>
  <si>
    <t>Sumif Function Based On Dates</t>
  </si>
  <si>
    <t xml:space="preserve"> =SUMIF($A$3:$A$7,"&gt;=" &amp; "1/28/2020",$B$3:$B$7)</t>
  </si>
  <si>
    <r>
      <t>Query:</t>
    </r>
    <r>
      <rPr>
        <b/>
        <sz val="18"/>
        <color indexed="32"/>
        <rFont val="Adobe Garamond Pro Bold"/>
        <family val="1"/>
      </rPr>
      <t xml:space="preserve">  Sumif Function Based On Dates</t>
    </r>
  </si>
  <si>
    <t>Sumif Function - Multiple Conditions On Single Column</t>
  </si>
  <si>
    <t xml:space="preserve"> =SUMIF($A3:$A$7,"Apple",$B3:$B$7) + SUMIF($A3:$A$7,"Orange",$B3:$B$7)</t>
  </si>
  <si>
    <t xml:space="preserve"> =SUMIF($A4:$A$7,"Apple",$B4:$B$7) + SUMIF($A4:$A$7,"Orange",$B4:$B$7)</t>
  </si>
  <si>
    <t xml:space="preserve"> =SUMIF($A5:$A$7,"Apple",$B5:$B$7) + SUMIF($A5:$A$7,"Orange",$B5:$B$7)</t>
  </si>
  <si>
    <t xml:space="preserve"> =SUMIF($A6:$A$7,"Apple",$B6:$B$7) + SUMIF($A6:$A$7,"Orange",$B6:$B$7)</t>
  </si>
  <si>
    <t xml:space="preserve"> =SUMIF($A7:$A$7,"Apple",$B7:$B$7) + SUMIF($A7:$A$7,"Orange",$B7:$B$7)</t>
  </si>
  <si>
    <r>
      <t>Query:</t>
    </r>
    <r>
      <rPr>
        <b/>
        <sz val="18"/>
        <color indexed="32"/>
        <rFont val="Adobe Garamond Pro Bold"/>
        <family val="1"/>
      </rPr>
      <t xml:space="preserve">  Sumif: Sum The Apple And Orange</t>
    </r>
  </si>
  <si>
    <t>Sumif Function Based On Dates Multi Criteria</t>
  </si>
  <si>
    <t xml:space="preserve"> =SUMIFS($B3:$B$7, $A3:$A$7,"&gt;=" &amp; "1/28/2020", $A3:$A$7,"&lt;=" &amp; "1/30/2021")</t>
  </si>
  <si>
    <t xml:space="preserve"> =SUMIFS($B4:$B$7, $A4:$A$7,"&gt;=" &amp; "1/28/2020", $A4:$A$7,"&lt;=" &amp; "1/30/2021")</t>
  </si>
  <si>
    <t xml:space="preserve"> =SUMIFS($B5:$B$7, $A5:$A$7,"&gt;=" &amp; "1/28/2020", $A5:$A$7,"&lt;=" &amp; "1/30/2021")</t>
  </si>
  <si>
    <t xml:space="preserve"> =SUMIFS($B6:$B$7, $A6:$A$7,"&gt;=" &amp; "1/28/2020", $A6:$A$7,"&lt;=" &amp; "1/30/2021")</t>
  </si>
  <si>
    <t xml:space="preserve"> =SUMIFS($B7:$B$7, $A7:$A$7,"&gt;=" &amp; "1/28/2020", $A7:$A$7,"&lt;=" &amp; "1/30/2021")</t>
  </si>
  <si>
    <r>
      <t>Query:</t>
    </r>
    <r>
      <rPr>
        <b/>
        <sz val="18"/>
        <color indexed="32"/>
        <rFont val="Adobe Garamond Pro Bold"/>
        <family val="1"/>
      </rPr>
      <t xml:space="preserve">  Sumifs Function Based On Dates - Multiple Criteria On Single Column</t>
    </r>
  </si>
  <si>
    <t>Sumif Function Based On Length Of Text</t>
  </si>
  <si>
    <t xml:space="preserve"> =SUMIF($A3:$A$7,"????*",$B3:$B$7)</t>
  </si>
  <si>
    <t xml:space="preserve"> =SUMIF($A4:$A$7,"????*",$B4:$B$7)</t>
  </si>
  <si>
    <t xml:space="preserve"> =SUMIF($A5:$A$7,"????*",$B5:$B$7)</t>
  </si>
  <si>
    <t xml:space="preserve"> =SUMIF($A6:$A$7,"????*",$B6:$B$7)</t>
  </si>
  <si>
    <t xml:space="preserve"> =SUMIF($A7:$A$7,"????*",$B7:$B$7)</t>
  </si>
  <si>
    <r>
      <t>Query:</t>
    </r>
    <r>
      <rPr>
        <b/>
        <sz val="18"/>
        <color indexed="32"/>
        <rFont val="Adobe Garamond Pro Bold"/>
        <family val="1"/>
      </rPr>
      <t xml:space="preserve">  Sumif With Wildcard:  Sum The Price Where Data Consists Of Minimum Four Characters </t>
    </r>
  </si>
  <si>
    <t>Sumif Function - Criteria With Wildcard</t>
  </si>
  <si>
    <t xml:space="preserve"> =SUMIF($A$3:$A$7,"???l*",$B$3:$B$7)</t>
  </si>
  <si>
    <t xml:space="preserve"> =SUMIF($A$3:$A$7,"??n*",$B$3:$B$7)</t>
  </si>
  <si>
    <t xml:space="preserve"> =SUMIF($A$3:$A$7,"?e*",$B$3:$B$7)</t>
  </si>
  <si>
    <t xml:space="preserve"> =SUMIF($A$3:$A$7,"??a*",$B$3:$B$7)</t>
  </si>
  <si>
    <t>Conditions For WildCard</t>
  </si>
  <si>
    <t>4th Letter is L</t>
  </si>
  <si>
    <t>3rd Letter is N</t>
  </si>
  <si>
    <t>2nd Letter is E</t>
  </si>
  <si>
    <t>3rd Letter is A</t>
  </si>
  <si>
    <r>
      <t>Query:</t>
    </r>
    <r>
      <rPr>
        <b/>
        <sz val="18"/>
        <color indexed="32"/>
        <rFont val="Adobe Garamond Pro Bold"/>
        <family val="1"/>
      </rPr>
      <t xml:space="preserve">  Sumif With Wildcard:  Sum The Price By Applying Wildcard Characters On Column A</t>
    </r>
  </si>
  <si>
    <t>Sum The Data By Creating Names</t>
  </si>
  <si>
    <t xml:space="preserve"> =SUM(Five)</t>
  </si>
  <si>
    <t xml:space="preserve"> =SUM(Four)</t>
  </si>
  <si>
    <t xml:space="preserve"> =SUM(Three)</t>
  </si>
  <si>
    <t xml:space="preserve"> =SUM(Two)</t>
  </si>
  <si>
    <t xml:space="preserve"> =SUM(One)</t>
  </si>
  <si>
    <r>
      <t>Query:</t>
    </r>
    <r>
      <rPr>
        <b/>
        <sz val="18"/>
        <color indexed="32"/>
        <rFont val="Adobe Garamond Pro Bold"/>
        <family val="1"/>
      </rPr>
      <t xml:space="preserve">  Sum The Names:  Create The Names And Sum The Named Ranges </t>
    </r>
  </si>
  <si>
    <t>Abs Function</t>
  </si>
  <si>
    <t xml:space="preserve"> =ABS(A3)</t>
  </si>
  <si>
    <t xml:space="preserve"> =ABS(A4)</t>
  </si>
  <si>
    <t xml:space="preserve"> =ABS(A5)</t>
  </si>
  <si>
    <t xml:space="preserve"> =ABS(A6)</t>
  </si>
  <si>
    <t xml:space="preserve"> =ABS(A7)</t>
  </si>
  <si>
    <r>
      <t>Query:</t>
    </r>
    <r>
      <rPr>
        <b/>
        <sz val="18"/>
        <color indexed="32"/>
        <rFont val="Adobe Garamond Pro Bold"/>
        <family val="1"/>
      </rPr>
      <t xml:space="preserve"> Abs Function: Convert The Number Into Absolute</t>
    </r>
  </si>
  <si>
    <t>Aggegate Function - Average</t>
  </si>
  <si>
    <t xml:space="preserve"> =AGGREGATE(1,,B3:B$7)</t>
  </si>
  <si>
    <t xml:space="preserve"> =AGGREGATE(1,,B4:B$7)</t>
  </si>
  <si>
    <t xml:space="preserve"> =AGGREGATE(1,,B5:B$7)</t>
  </si>
  <si>
    <t xml:space="preserve"> =AGGREGATE(1,,B6:B$7)</t>
  </si>
  <si>
    <t xml:space="preserve"> =AGGREGATE(1,,B7:B$7)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</si>
  <si>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Aggregate_Function: Calculate Average Of Data Using Aggregate Function</t>
    </r>
  </si>
  <si>
    <t>Aggegate Function - Count</t>
  </si>
  <si>
    <t xml:space="preserve"> =AGGREGATE(2,,B3:B$7)</t>
  </si>
  <si>
    <t xml:space="preserve"> =AGGREGATE(2,,B4:B$7)</t>
  </si>
  <si>
    <t xml:space="preserve"> =AGGREGATE(2,,B5:B$7)</t>
  </si>
  <si>
    <t xml:space="preserve"> =AGGREGATE(2,,B6:B$7)</t>
  </si>
  <si>
    <t xml:space="preserve"> =AGGREGATE(2,,B7:B$7)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</si>
  <si>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Aggregate_Function: Calculate Count Of Data Using Aggregate Function</t>
    </r>
  </si>
  <si>
    <t>Aggegate Function - Counta</t>
  </si>
  <si>
    <t xml:space="preserve"> =AGGREGATE(3,4,B3:B$7)</t>
  </si>
  <si>
    <t xml:space="preserve"> =AGGREGATE(3,4,B4:B$7)</t>
  </si>
  <si>
    <t xml:space="preserve"> =AGGREGATE(3,4,B5:B$7)</t>
  </si>
  <si>
    <t xml:space="preserve"> =AGGREGATE(3,4,B6:B$7)</t>
  </si>
  <si>
    <t xml:space="preserve"> =AGGREGATE(3,4,B7:B$7)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</si>
  <si>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 Counta: Calculate Counta Of Data Using Aggregate Function</t>
    </r>
  </si>
  <si>
    <t>Aggegate Function - Max</t>
  </si>
  <si>
    <t xml:space="preserve"> =AGGREGATE(4,4,B3:B$7)</t>
  </si>
  <si>
    <t xml:space="preserve"> =AGGREGATE(4,4,B4:B$7)</t>
  </si>
  <si>
    <t xml:space="preserve"> =AGGREGATE(4,4,B5:B$7)</t>
  </si>
  <si>
    <t xml:space="preserve"> =AGGREGATE(4,4,B6:B$7)</t>
  </si>
  <si>
    <t xml:space="preserve"> =AGGREGATE(4,4,B7:B$7)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</si>
  <si>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 Max: Retrieve Max Values Using Aggregate Function</t>
    </r>
  </si>
  <si>
    <t>Aggegate Function - Min</t>
  </si>
  <si>
    <t xml:space="preserve"> =AGGREGATE(5,4,B5:B$7)</t>
  </si>
  <si>
    <t xml:space="preserve"> =AGGREGATE(5,4,B6:B$7)</t>
  </si>
  <si>
    <t xml:space="preserve"> =AGGREGATE(5,4,B7:B$7)</t>
  </si>
  <si>
    <t xml:space="preserve"> =AGGREGATE(5,4,B$7:B8)</t>
  </si>
  <si>
    <t xml:space="preserve"> =AGGREGATE(5,4,B$7:B9)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</si>
  <si>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 Min: Retrieve Min Values Using Aggregate Function</t>
    </r>
  </si>
  <si>
    <t>Sum The Large 3 Values</t>
  </si>
  <si>
    <t>Large Numbers</t>
  </si>
  <si>
    <r>
      <t>Query:</t>
    </r>
    <r>
      <rPr>
        <b/>
        <sz val="18"/>
        <color indexed="32"/>
        <rFont val="Adobe Garamond Pro Bold"/>
        <family val="1"/>
      </rPr>
      <t xml:space="preserve">  Sum Large Three Values</t>
    </r>
  </si>
  <si>
    <t xml:space="preserve"> =SUM(LARGE(B2:B9,{1,2,3}))</t>
  </si>
  <si>
    <t>Rank Function - Ascending Order</t>
  </si>
  <si>
    <t>Rank - Ascending</t>
  </si>
  <si>
    <t xml:space="preserve"> =RANK(B3,$B$3:$B$7,1)</t>
  </si>
  <si>
    <t xml:space="preserve"> =RANK(B4,$B$3:$B$7,1)</t>
  </si>
  <si>
    <t xml:space="preserve"> =RANK(B5,$B$3:$B$7,1)</t>
  </si>
  <si>
    <t xml:space="preserve"> =RANK(B6,$B$3:$B$7,1)</t>
  </si>
  <si>
    <t xml:space="preserve"> =RANK(B7,$B$3:$B$7,1)</t>
  </si>
  <si>
    <r>
      <t>Query:</t>
    </r>
    <r>
      <rPr>
        <b/>
        <sz val="18"/>
        <color indexed="32"/>
        <rFont val="Adobe Garamond Pro Bold"/>
        <family val="1"/>
      </rPr>
      <t xml:space="preserve">  Rank: Provide The Ranks In Ascending Order</t>
    </r>
  </si>
  <si>
    <t>Rank Function - Descending Order</t>
  </si>
  <si>
    <t>Rank - Descending</t>
  </si>
  <si>
    <t xml:space="preserve"> =RANK(B3,$B$3:$B$7,0)</t>
  </si>
  <si>
    <t xml:space="preserve"> =RANK(B4,$B$3:$B$7,0)</t>
  </si>
  <si>
    <t xml:space="preserve"> =RANK(B5,$B$3:$B$7,0)</t>
  </si>
  <si>
    <t xml:space="preserve"> =RANK(B6,$B$3:$B$7,0)</t>
  </si>
  <si>
    <t xml:space="preserve"> =RANK(B7,$B$3:$B$7,0)</t>
  </si>
  <si>
    <r>
      <t>Query:</t>
    </r>
    <r>
      <rPr>
        <b/>
        <sz val="18"/>
        <color indexed="32"/>
        <rFont val="Adobe Garamond Pro Bold"/>
        <family val="1"/>
      </rPr>
      <t xml:space="preserve">  Rank: Provide The Ranks In Descending Order</t>
    </r>
  </si>
  <si>
    <t>Rank Function - Ascending Order - In Case Of Dupes</t>
  </si>
  <si>
    <t xml:space="preserve"> =RANK(B3,$B$3:$B$7,0)+COUNTIF($B3:$B$7,B3)-1</t>
  </si>
  <si>
    <t xml:space="preserve"> =RANK(B4,$B$3:$B$7,0)+COUNTIF($B4:$B$7,B4)-1</t>
  </si>
  <si>
    <t xml:space="preserve"> =RANK(B5,$B$3:$B$7,0)+COUNTIF($B5:$B$7,B5)-1</t>
  </si>
  <si>
    <t xml:space="preserve"> =RANK(B6,$B$3:$B$7,0)+COUNTIF($B6:$B$7,B6)-1</t>
  </si>
  <si>
    <t xml:space="preserve"> =RANK(B7,$B$3:$B$7,0)+COUNTIF($B7:$B$7,B7)-1</t>
  </si>
  <si>
    <r>
      <t>Query:</t>
    </r>
    <r>
      <rPr>
        <b/>
        <sz val="18"/>
        <color indexed="32"/>
        <rFont val="Adobe Garamond Pro Bold"/>
        <family val="1"/>
      </rPr>
      <t xml:space="preserve">  Rank Duplicates: Provide The Ranks In Ascending Order In Case Of Duplicates</t>
    </r>
  </si>
  <si>
    <t>Rank Function - Descending Order - In Case Of Dupes</t>
  </si>
  <si>
    <t xml:space="preserve"> =RANK(B3,$B$3:$B$7,1)+COUNTIF($B3:$B$7,B3)-1</t>
  </si>
  <si>
    <t xml:space="preserve"> =RANK(B4,$B$3:$B$7,1)+COUNTIF($B4:$B$7,B4)-1</t>
  </si>
  <si>
    <t xml:space="preserve"> =RANK(B5,$B$3:$B$7,1)+COUNTIF($B5:$B$7,B5)-1</t>
  </si>
  <si>
    <t xml:space="preserve"> =RANK(B6,$B$3:$B$7,1)+COUNTIF($B6:$B$7,B6)-1</t>
  </si>
  <si>
    <t xml:space="preserve"> =RANK(B7,$B$3:$B$7,1)+COUNTIF($B7:$B$7,B7)-1</t>
  </si>
  <si>
    <r>
      <t>Query:</t>
    </r>
    <r>
      <rPr>
        <b/>
        <sz val="18"/>
        <color indexed="32"/>
        <rFont val="Adobe Garamond Pro Bold"/>
        <family val="1"/>
      </rPr>
      <t xml:space="preserve">  Rank Duplicates: Provide The Ranks In Descending Order In Case Of Duplicates</t>
    </r>
  </si>
  <si>
    <t>Add Serial Number Based On Nonblank Cell</t>
  </si>
  <si>
    <t>Enter The Serial Number</t>
  </si>
  <si>
    <t>S.No</t>
  </si>
  <si>
    <t xml:space="preserve"> ==IF(ISBLANK(B4),"", A3+1)</t>
  </si>
  <si>
    <t xml:space="preserve"> ==IF(ISBLANK(B5),"", A4+1)</t>
  </si>
  <si>
    <t xml:space="preserve"> ==IF(ISBLANK(B6),"", A5+1)</t>
  </si>
  <si>
    <t xml:space="preserve"> ==IF(ISBLANK(B7),"", A6+1)</t>
  </si>
  <si>
    <r>
      <t>Query:</t>
    </r>
    <r>
      <rPr>
        <b/>
        <sz val="18"/>
        <color indexed="32"/>
        <rFont val="Adobe Garamond Pro Bold"/>
        <family val="1"/>
      </rPr>
      <t xml:space="preserve"> Create Serial Number Using Isblank Function</t>
    </r>
  </si>
  <si>
    <t>Apple, Banana</t>
  </si>
  <si>
    <t>Orange, Grapes</t>
  </si>
  <si>
    <t>Pen, Pencil</t>
  </si>
  <si>
    <t>Banana, Papaya</t>
  </si>
  <si>
    <t>Grapes, Apple</t>
  </si>
  <si>
    <t>Retrieve The Left Portion To The Comma</t>
  </si>
  <si>
    <t xml:space="preserve"> =LEFT(A3, FIND(",",A3,1)-1)</t>
  </si>
  <si>
    <t xml:space="preserve"> =LEFT(A4, FIND(",",A4,1)-1)</t>
  </si>
  <si>
    <t xml:space="preserve"> =LEFT(A5, FIND(",",A5,1)-1)</t>
  </si>
  <si>
    <t xml:space="preserve"> =LEFT(A6, FIND(",",A6,1)-1)</t>
  </si>
  <si>
    <t xml:space="preserve"> =LEFT(A7, FIND(",",A7,1)-1)</t>
  </si>
  <si>
    <r>
      <t>Query:</t>
    </r>
    <r>
      <rPr>
        <b/>
        <sz val="18"/>
        <color indexed="32"/>
        <rFont val="Adobe Garamond Pro Bold"/>
        <family val="1"/>
      </rPr>
      <t xml:space="preserve"> Find And Left Functions: Split The Left Part Of The Text Based On Comma</t>
    </r>
  </si>
  <si>
    <t>Retrieve The Right Portion To The Comma</t>
  </si>
  <si>
    <t xml:space="preserve"> =RIGHT(A3, LEN(A3)-FIND(",", A3, 1))</t>
  </si>
  <si>
    <t xml:space="preserve"> =RIGHT(A4, LEN(A4)-FIND(",", A4, 1))</t>
  </si>
  <si>
    <t xml:space="preserve"> =RIGHT(A5, LEN(A5)-FIND(",", A5, 1))</t>
  </si>
  <si>
    <t xml:space="preserve"> =RIGHT(A6, LEN(A6)-FIND(",", A6, 1))</t>
  </si>
  <si>
    <t xml:space="preserve"> =RIGHT(A7, LEN(A7)-FIND(",", A7, 1))</t>
  </si>
  <si>
    <r>
      <t>Query:</t>
    </r>
    <r>
      <rPr>
        <b/>
        <sz val="18"/>
        <color indexed="32"/>
        <rFont val="Adobe Garamond Pro Bold"/>
        <family val="1"/>
      </rPr>
      <t xml:space="preserve"> Find And Right Functions: Split The Right Part Of The Text Based On Comma</t>
    </r>
  </si>
  <si>
    <t>App le</t>
  </si>
  <si>
    <t>Bana na</t>
  </si>
  <si>
    <t>Ora nge</t>
  </si>
  <si>
    <t>Banana Papaya</t>
  </si>
  <si>
    <t>Grapes Apple</t>
  </si>
  <si>
    <t>Retrieve The Left Portion To The Space</t>
  </si>
  <si>
    <t xml:space="preserve"> =LEFT(A3,FIND(" ",A3)-1)</t>
  </si>
  <si>
    <t xml:space="preserve"> =LEFT(A4,FIND(" ",A4)-1)</t>
  </si>
  <si>
    <t xml:space="preserve"> =LEFT(A5,FIND(" ",A5)-1)</t>
  </si>
  <si>
    <t xml:space="preserve"> =LEFT(A6,FIND(" ",A6)-1)</t>
  </si>
  <si>
    <t xml:space="preserve"> =LEFT(A7,FIND(" ",A7)-1)</t>
  </si>
  <si>
    <r>
      <t>Query:</t>
    </r>
    <r>
      <rPr>
        <b/>
        <sz val="18"/>
        <color indexed="32"/>
        <rFont val="Adobe Garamond Pro Bold"/>
        <family val="1"/>
      </rPr>
      <t xml:space="preserve"> Left And Find Functions: Split The Left Part Of The Text Based On Space</t>
    </r>
  </si>
  <si>
    <t>Retrieve The Right Portion To The Space</t>
  </si>
  <si>
    <t xml:space="preserve"> =RIGHT(A3, LEN(A3)-FIND(" ",A3))</t>
  </si>
  <si>
    <t xml:space="preserve"> =RIGHT(A4, LEN(A4)-FIND(" ",A4))</t>
  </si>
  <si>
    <t xml:space="preserve"> =RIGHT(A5, LEN(A5)-FIND(" ",A5))</t>
  </si>
  <si>
    <t xml:space="preserve"> =RIGHT(A6, LEN(A6)-FIND(" ",A6))</t>
  </si>
  <si>
    <t xml:space="preserve"> =RIGHT(A7, LEN(A7)-FIND(" ",A7))</t>
  </si>
  <si>
    <r>
      <t>Query:</t>
    </r>
    <r>
      <rPr>
        <b/>
        <sz val="18"/>
        <color indexed="32"/>
        <rFont val="Adobe Garamond Pro Bold"/>
        <family val="1"/>
      </rPr>
      <t xml:space="preserve"> Right And Find Functions: Split The Right Part Of The Text Based On Space</t>
    </r>
  </si>
  <si>
    <t>abcd@Gmail.com</t>
  </si>
  <si>
    <t>abcd@Yahoo.com</t>
  </si>
  <si>
    <t>abcd@rediffmail.com</t>
  </si>
  <si>
    <t>abcd@Yahoo.co.in</t>
  </si>
  <si>
    <t>abcd@Hotmail.com</t>
  </si>
  <si>
    <t>Retrieve Gmailids Using Mid Right If Functions</t>
  </si>
  <si>
    <t xml:space="preserve"> =IF(MID(RIGHT(A3,9),1,5)="gmail",A3,"")</t>
  </si>
  <si>
    <t xml:space="preserve"> =IF(MID(RIGHT(A4,9),1,5)="gmail",A4,"")</t>
  </si>
  <si>
    <t xml:space="preserve"> =IF(MID(RIGHT(A5,9),1,5)="gmail",A5,"")</t>
  </si>
  <si>
    <t xml:space="preserve"> =IF(MID(RIGHT(A6,9),1,5)="gmail",A6,"")</t>
  </si>
  <si>
    <t xml:space="preserve"> =IF(MID(RIGHT(A7,9),1,5)="gmail",A7,"")</t>
  </si>
  <si>
    <r>
      <t>Query:</t>
    </r>
    <r>
      <rPr>
        <b/>
        <sz val="18"/>
        <color indexed="32"/>
        <rFont val="Adobe Garamond Pro Bold"/>
        <family val="1"/>
      </rPr>
      <t xml:space="preserve"> If, Mid,Right: Retrieve Gmail Ids From The Available List</t>
    </r>
  </si>
  <si>
    <t>Remove Last Two Characters From String</t>
  </si>
  <si>
    <t xml:space="preserve"> =LEFT(A3,LEN(A3)-2)</t>
  </si>
  <si>
    <t xml:space="preserve"> =LEFT(A4,LEN(A4)-2)</t>
  </si>
  <si>
    <t xml:space="preserve"> =LEFT(A5,LEN(A5)-2)</t>
  </si>
  <si>
    <t xml:space="preserve"> =LEFT(A6,LEN(A6)-2)</t>
  </si>
  <si>
    <t xml:space="preserve"> =LEFT(A7,LEN(A7)-2)</t>
  </si>
  <si>
    <r>
      <t>Query:</t>
    </r>
    <r>
      <rPr>
        <b/>
        <sz val="18"/>
        <color indexed="32"/>
        <rFont val="Adobe Garamond Pro Bold"/>
        <family val="1"/>
      </rPr>
      <t xml:space="preserve"> Left And Len: Remove Last Two Characters From Length Of String</t>
    </r>
  </si>
  <si>
    <t>Remove Duplicates Using If And Countif Function</t>
  </si>
  <si>
    <t>Unique</t>
  </si>
  <si>
    <t xml:space="preserve"> =IF(COUNTIF($A$3:A3,A3)=1,A3,"")</t>
  </si>
  <si>
    <t xml:space="preserve"> =IF(COUNTIF($A$3:A4,A4)=1,A4,"")</t>
  </si>
  <si>
    <t xml:space="preserve"> =IF(COUNTIF($A$3:A5,A5)=1,A5,"")</t>
  </si>
  <si>
    <t xml:space="preserve"> =IF(COUNTIF($A$3:A6,A6)=1,A6,"")</t>
  </si>
  <si>
    <t xml:space="preserve"> =IF(COUNTIF($A$3:A7,A7)=1,A7,"")</t>
  </si>
  <si>
    <r>
      <t>Query:</t>
    </r>
    <r>
      <rPr>
        <b/>
        <sz val="18"/>
        <color indexed="32"/>
        <rFont val="Adobe Garamond Pro Bold"/>
        <family val="1"/>
      </rPr>
      <t xml:space="preserve"> If Countif: Remove Duplicates From The Data</t>
    </r>
  </si>
  <si>
    <t>Retrieve Duplicates Using If And Countif Function</t>
  </si>
  <si>
    <t>Duplicates</t>
  </si>
  <si>
    <t xml:space="preserve"> =IF(COUNTIF($A$3:$A$7,A3)&gt;1,A3,"")</t>
  </si>
  <si>
    <t xml:space="preserve"> =IF(COUNTIF($A$3:$A$7,A4)&gt;1,A4,"")</t>
  </si>
  <si>
    <t xml:space="preserve"> =IF(COUNTIF($A$3:$A$7,A5)&gt;1,A5,"")</t>
  </si>
  <si>
    <t xml:space="preserve"> =IF(COUNTIF($A$3:$A$7,A6)&gt;1,A6,"")</t>
  </si>
  <si>
    <t xml:space="preserve"> =IF(COUNTIF($A$3:$A$7,A7)&gt;1,A7,"")</t>
  </si>
  <si>
    <r>
      <t>Query:</t>
    </r>
    <r>
      <rPr>
        <b/>
        <sz val="18"/>
        <color indexed="32"/>
        <rFont val="Adobe Garamond Pro Bold"/>
        <family val="1"/>
      </rPr>
      <t xml:space="preserve"> If Countif: Retrieve Duplicates From The Data</t>
    </r>
  </si>
  <si>
    <t>Replace With Left And If Functions</t>
  </si>
  <si>
    <t xml:space="preserve"> =IF(LEFT(A3,1)="A",REPLACE(A3,1,5,"App"),"Not Replaced")</t>
  </si>
  <si>
    <t xml:space="preserve"> =IF(LEFT(A4,1)="A",REPLACE(A4,1,5,"App"),"Not Replaced")</t>
  </si>
  <si>
    <t xml:space="preserve"> =IF(LEFT(A5,1)="A",REPLACE(A5,1,5,"App"),"Not Replaced")</t>
  </si>
  <si>
    <t xml:space="preserve"> =IF(LEFT(A6,1)="A",REPLACE(A6,1,5,"App"),"Not Replaced")</t>
  </si>
  <si>
    <t xml:space="preserve"> =IF(LEFT(A7,1)="A",REPLACE(A7,1,5,"App"),"Not Replaced")</t>
  </si>
  <si>
    <r>
      <t>Query:</t>
    </r>
    <r>
      <rPr>
        <b/>
        <sz val="18"/>
        <color indexed="32"/>
        <rFont val="Adobe Garamond Pro Bold"/>
        <family val="1"/>
      </rPr>
      <t xml:space="preserve"> Replace, If, Left: If The First Letter Is "A" The Replace With "App"</t>
    </r>
  </si>
  <si>
    <t>Print Dates Based On Drop Down Value Increasing</t>
  </si>
  <si>
    <r>
      <t>Query:</t>
    </r>
    <r>
      <rPr>
        <b/>
        <sz val="18"/>
        <color indexed="32"/>
        <rFont val="Adobe Garamond Pro Bold"/>
        <family val="1"/>
      </rPr>
      <t xml:space="preserve"> Dates Increasing Using Data Validation </t>
    </r>
  </si>
  <si>
    <t>Print Dates Based On Drop Down Value Decreasing</t>
  </si>
  <si>
    <r>
      <t>Query:</t>
    </r>
    <r>
      <rPr>
        <b/>
        <sz val="18"/>
        <color indexed="32"/>
        <rFont val="Adobe Garamond Pro Bold"/>
        <family val="1"/>
      </rPr>
      <t xml:space="preserve"> Dates Decreasing Using Data Validation </t>
    </r>
  </si>
  <si>
    <t>Lower Function: Convert The Text Into Lower Case</t>
  </si>
  <si>
    <t>Return To Index</t>
  </si>
  <si>
    <t>Upper Function: Convert The Text Into Upper Case</t>
  </si>
  <si>
    <t>Proper Function: Convert The Text Into Proper Case</t>
  </si>
  <si>
    <t>Exact Function: Compare Column A And B Data</t>
  </si>
  <si>
    <t>Substitute Function: Stubstitue The Text</t>
  </si>
  <si>
    <t>Search The Position Of "Apple" In The String</t>
  </si>
  <si>
    <t>Left Function: Retrieve Number Of Characters From Left</t>
  </si>
  <si>
    <t>Len Function: Find The Length Of The Text Mentioned In Column "A"</t>
  </si>
  <si>
    <t>Right Function: Retrieve Number Of Characters Using "Right" Function</t>
  </si>
  <si>
    <t>Mid Function: Retrieve The Characters Of Column A, Using Mid Function</t>
  </si>
  <si>
    <t>Replace The Content Of Column "A"</t>
  </si>
  <si>
    <t>Rept: Repeat The Data Two Times</t>
  </si>
  <si>
    <t>Find Function: Find The Position Of Letters</t>
  </si>
  <si>
    <t>Find Function: Find The Position Of Character In The Text Using Find Function</t>
  </si>
  <si>
    <t>Trim Function: Remove The Spaces</t>
  </si>
  <si>
    <t>Concatenate Function: Combine Two Data Sets</t>
  </si>
  <si>
    <t>Exact, Proper Function: Confirm Wheter The Text Exists In Proper Case Or Not</t>
  </si>
  <si>
    <t>Exact, Lower Function: Confirm Wheter The Text Exists In Upper Case Or Not</t>
  </si>
  <si>
    <t>Exact, Lower Function: Confirm Wheter The Text Exists In Lower Case Or Not</t>
  </si>
  <si>
    <t>Exact, Left Function: Confirm Wheter The First Letter Of Data Is A Or Not</t>
  </si>
  <si>
    <t>Exact, Right Function: Confirm Wheter The Last Letter Of Data Is E Or Not</t>
  </si>
  <si>
    <t>Exact, Len Function: Compare Length Of A3 With Remaining Data</t>
  </si>
  <si>
    <t>Exact, Wildcard: Confirm Whether The Second Letter Is "P" Or Not</t>
  </si>
  <si>
    <t>Exact, Wildcard: Confirm Whether The Second Letter From Last Is "E" Or Not</t>
  </si>
  <si>
    <t>Isoweeknum: Retrieve The Week Number Using Today Function</t>
  </si>
  <si>
    <t>Year Function: Retrieve The Year Numbers From The Provided Dates</t>
  </si>
  <si>
    <t>Month Function: Retrieve Month Numbers From The Provided Dates</t>
  </si>
  <si>
    <t>Now Function: Print Current Date And  Time Using Now Function</t>
  </si>
  <si>
    <t>Day Function: Retrieve Day Numbers From The Provided Dates</t>
  </si>
  <si>
    <t>Date Function: Retrieve The Dates From The Provided Year,Month,Day Information</t>
  </si>
  <si>
    <t>Days360: Find The Difference Between Two Dates Using Days360 Function</t>
  </si>
  <si>
    <t>Networkdays:Find The Difference Between Two Dates</t>
  </si>
  <si>
    <t>Minute Function: Retrieve Minutes</t>
  </si>
  <si>
    <t>Hour Function: Retrieve The Hours</t>
  </si>
  <si>
    <t>Time Function: Add Time Hours Mins Seconds</t>
  </si>
  <si>
    <t>Textfunction: Retrieve The Day Name From The Dates</t>
  </si>
  <si>
    <t>Textfunction: Retrieve The Month Name From The Dates</t>
  </si>
  <si>
    <t>Today Function: Retrieve The Dates Using Now Function</t>
  </si>
  <si>
    <t>Textfunction: Format The Dates In Form Of Yyyymmdd</t>
  </si>
  <si>
    <t>Textfunction: Format The  Dates In Form Of Mmyyyydd</t>
  </si>
  <si>
    <t>Today Function: Retrieve The Dates Using Today Function</t>
  </si>
  <si>
    <t>perator Or: Retrieve The Results Using Or Operator</t>
  </si>
  <si>
    <t>perator And: Retrieve The Results Using And Operator</t>
  </si>
  <si>
    <t xml:space="preserve">Operator Not: Confirm Whether Price Is &gt; 35 Or Not </t>
  </si>
  <si>
    <t>Or Operator With If Condition - Retrieve Results</t>
  </si>
  <si>
    <t>If Condition: If The Price Is Greater Than 150 Assign A Grade Else B Grade</t>
  </si>
  <si>
    <t>If Condition: If The Marks Is Greater Than Or Equal To 35 Assign Pass Else Fail</t>
  </si>
  <si>
    <t>If Condition:  Retrieve Max Values</t>
  </si>
  <si>
    <t>If Condition, Min:  Retrieve Min Value</t>
  </si>
  <si>
    <t>If_Condition_Find_Pass_Or_Fail</t>
  </si>
  <si>
    <t>Nested If Conditions:  Provide Grades To Price</t>
  </si>
  <si>
    <t xml:space="preserve"> Min Function: Retrieving The Min Values From The Defined Range</t>
  </si>
  <si>
    <t xml:space="preserve"> Max Function: Retrieving The Max Values  From The Defined Range</t>
  </si>
  <si>
    <t xml:space="preserve"> Small Function: Retrieve The Small  Values Of 1,2,3,4,5</t>
  </si>
  <si>
    <t xml:space="preserve"> Large Function: Retrieving The Large Values Of 1,2,3,4,5</t>
  </si>
  <si>
    <t xml:space="preserve"> Count Function: Retrieve The Count Of Defined Range</t>
  </si>
  <si>
    <t>Countif Function: Retrieve The Result Using Countif Function</t>
  </si>
  <si>
    <t>Counta Function:  Retrieve The Result Using Counta Function</t>
  </si>
  <si>
    <t>Countif Function: Count Blank Cells Using Countif Function</t>
  </si>
  <si>
    <t>Countif Function: Count Non Text Cells Using Countif Function</t>
  </si>
  <si>
    <t>Countif Function: Retrieve The Count Which Consists Of 4 Th Character As L</t>
  </si>
  <si>
    <t>Countif Function: Retrieve The Count Which Consists Of Characters As Pp</t>
  </si>
  <si>
    <t>Countif Function: Retrieve The Count Which Consists Of 3Rd Character As A From Last</t>
  </si>
  <si>
    <t>Countif Function: Retrieve The Count Which Consists Of 3Rd Character As A</t>
  </si>
  <si>
    <t>Countif Function: Retrieve The Count Which Consists Of First Character As A And Last As E</t>
  </si>
  <si>
    <t>Countif Function With Single Criteria</t>
  </si>
  <si>
    <t>Countif Function - Count Non Blank Cells</t>
  </si>
  <si>
    <t xml:space="preserve"> Countif - Offset: Retrieve Count Of Dates Based On Condition Using Offset Function</t>
  </si>
  <si>
    <t xml:space="preserve"> Average Function: Retrieve The Average Of Defined Range</t>
  </si>
  <si>
    <t xml:space="preserve"> Averageif - Retrieve The Average Based On Criteria On Defined Range</t>
  </si>
  <si>
    <t>Averageif Function: Retrieve The Average Of Data Which Consists Of Characters As Pp</t>
  </si>
  <si>
    <t xml:space="preserve"> Count The Names:  Create The Names And Count The Named Ranges </t>
  </si>
  <si>
    <t xml:space="preserve"> Average The Names:  Create The Names And Average The Data Using Averagea</t>
  </si>
  <si>
    <t xml:space="preserve"> Average The Names:  Create The Names And Average The Price Using Average</t>
  </si>
  <si>
    <t xml:space="preserve"> Averageif: Average The Apple And Orange</t>
  </si>
  <si>
    <t xml:space="preserve"> Count The Names:  Create The Names And Count The Data Using Counta</t>
  </si>
  <si>
    <t>Address Function: Retrieve The Cell Address Of The Reference</t>
  </si>
  <si>
    <t>Row Function:  Retrieve Row Numbers</t>
  </si>
  <si>
    <t>Rows Function:  Retrieve Rows Count Of Reference</t>
  </si>
  <si>
    <t>Column Function:  Retrieve Column Numbers</t>
  </si>
  <si>
    <t>Choose Function: Select The Required Content Using Choose Function</t>
  </si>
  <si>
    <t xml:space="preserve"> Vlookup Function:  Calculate Total Cost</t>
  </si>
  <si>
    <t xml:space="preserve"> Match_Function: Retrieve The Row Numbers Of Item</t>
  </si>
  <si>
    <t xml:space="preserve"> Vlookup - Assign Grades With Approx Match</t>
  </si>
  <si>
    <t>Vlookup: Compare Two Lists Data Exists In First Not In Second</t>
  </si>
  <si>
    <t>Vlookup: Compare Two Lists Data Exists In Second Not In First</t>
  </si>
  <si>
    <t xml:space="preserve">Vlookup And Isna: Compare Two Lists Data Exists In Second Not In First </t>
  </si>
  <si>
    <t xml:space="preserve">Vlookup And Iserror: Compare Two Lists Data Exists In Second Not In First </t>
  </si>
  <si>
    <t xml:space="preserve"> Index_Match_Function: Retrieve  Lookup Values Using Index And Match Functions With Approx Values</t>
  </si>
  <si>
    <t xml:space="preserve"> Index Function - Retrieve The Price Using Index Function</t>
  </si>
  <si>
    <t xml:space="preserve"> Index_Function: Retrieve The Lookup Values Using Index Function</t>
  </si>
  <si>
    <t xml:space="preserve"> Indirect Function - Create Dependent Drop Down Using Indirct Function</t>
  </si>
  <si>
    <t xml:space="preserve"> Indirect Function - Create Dependent Drop Down Using Indirct Function In Multiple Rows</t>
  </si>
  <si>
    <t>HLookup!A1</t>
  </si>
  <si>
    <t xml:space="preserve"> Istext Function: Confirm The Text Exists In Column "A"</t>
  </si>
  <si>
    <t xml:space="preserve"> Isnumber Function: Confirm The Text Exists In Column "B" Is A Number Or Not</t>
  </si>
  <si>
    <t xml:space="preserve">Isblank: Confirm Whether The Cell Is Blank Or Not </t>
  </si>
  <si>
    <t xml:space="preserve">Isnontext Function: Confirm Whether The Content Is Text Or Not </t>
  </si>
  <si>
    <t xml:space="preserve"> Odd Function: Confirm Whether The Number Is Odd Or Not</t>
  </si>
  <si>
    <t>Even Function: Confirm Whether The Number Is Even Or Not</t>
  </si>
  <si>
    <t xml:space="preserve"> Isformula Function: Confirm Whether The Cell Consists Of Formula Or Not</t>
  </si>
  <si>
    <t xml:space="preserve"> Cell Function: Retrieve The Address Of The Reference</t>
  </si>
  <si>
    <t xml:space="preserve"> Cell Function: Retrieve The Content Of The Reference</t>
  </si>
  <si>
    <t xml:space="preserve"> Cell Function: Retrieve The File Name Of The Reference</t>
  </si>
  <si>
    <t xml:space="preserve"> Cell Function: Retrieve The Column Number Of The Reference</t>
  </si>
  <si>
    <t xml:space="preserve"> Cell Function: Retrieve The Row Number Of The Reference</t>
  </si>
  <si>
    <t xml:space="preserve"> Cell Function: Retrieve The Width  Of The Reference Column</t>
  </si>
  <si>
    <t xml:space="preserve"> Cell Function: Retrieve The Type Of The Reference</t>
  </si>
  <si>
    <t xml:space="preserve"> Sheet Function: Retrieve The Sheet Number Using Sheet Function</t>
  </si>
  <si>
    <t>Sumif Function: Retrieve The Sum Of Data Which Consists Of Characters As Pp</t>
  </si>
  <si>
    <t>Sqrt Function: Retrieve The Square Root</t>
  </si>
  <si>
    <t xml:space="preserve"> Even: Returns The Nearest Even Number</t>
  </si>
  <si>
    <t xml:space="preserve"> Odd: Return The Nearest Odd Number</t>
  </si>
  <si>
    <t xml:space="preserve"> Mod: Retrieve The Remainder Using Mod Function</t>
  </si>
  <si>
    <t xml:space="preserve"> Quotient: Retrieve The Quotient</t>
  </si>
  <si>
    <t>Roman - Retrieve The Roman Numbers</t>
  </si>
  <si>
    <t>Round - Round The Numbers</t>
  </si>
  <si>
    <t>Roundup - Round The Numbers</t>
  </si>
  <si>
    <t>Rounddown - Round The Numbers</t>
  </si>
  <si>
    <t xml:space="preserve"> Sumif: Sum The Price Column Based On Data Criteria</t>
  </si>
  <si>
    <t xml:space="preserve"> Find The Sum Of Defined Range</t>
  </si>
  <si>
    <t xml:space="preserve"> Sumif Function Based On Dates</t>
  </si>
  <si>
    <t xml:space="preserve"> Sumif: Sum The Apple And Orange</t>
  </si>
  <si>
    <t xml:space="preserve"> Sumifs Function Based On Dates - Multiple Criteria On Single Column</t>
  </si>
  <si>
    <t xml:space="preserve"> Sumif With Wildcard:  Sum The Price Where Data Consists Of Minimum Four Characters </t>
  </si>
  <si>
    <t xml:space="preserve"> Sumif With Wildcard:  Sum The Price By Applying Wildcard Characters On Column A</t>
  </si>
  <si>
    <t xml:space="preserve"> Sum The Names:  Create The Names And Sum The Named Ranges </t>
  </si>
  <si>
    <t>Abs Function: Convert The Number Into Absolute</t>
  </si>
  <si>
    <t xml:space="preserve"> Aggregate_Function: Calculate Average Of Data Using Aggregate Function</t>
  </si>
  <si>
    <t xml:space="preserve"> Aggregate_Function: Calculate Count Of Data Using Aggregate Function</t>
  </si>
  <si>
    <t xml:space="preserve"> Aggregate_Function Counta: Calculate Counta Of Data Using Aggregate Function</t>
  </si>
  <si>
    <t xml:space="preserve"> Aggregate_Function Max: Retrieve Max Values Using Aggregate Function</t>
  </si>
  <si>
    <t xml:space="preserve"> Aggregate_Function Min: Retrieve Min Values Using Aggregate Function</t>
  </si>
  <si>
    <t xml:space="preserve"> Sum Large Three Values</t>
  </si>
  <si>
    <t xml:space="preserve"> Rank: Provide The Ranks In Ascending Order</t>
  </si>
  <si>
    <t xml:space="preserve"> Rank: Provide The Ranks In Descending Order</t>
  </si>
  <si>
    <t xml:space="preserve"> Rank Duplicates: Provide The Ranks In Ascending Order In Case Of Duplicates</t>
  </si>
  <si>
    <t xml:space="preserve"> Rank Duplicates: Provide The Ranks In Descending Order In Case Of Duplicates</t>
  </si>
  <si>
    <t>Create Serial Number Using Isblank Function</t>
  </si>
  <si>
    <t>Find And Left Functions: Split The Left Part Of The Text Based On Comma</t>
  </si>
  <si>
    <t>Find And Right Functions: Split The Right Part Of The Text Based On Comma</t>
  </si>
  <si>
    <t>Left And Find Functions: Split The Left Part Of The Text Based On Space</t>
  </si>
  <si>
    <t>Right And Find Functions: Split The Right Part Of The Text Based On Space</t>
  </si>
  <si>
    <t>If, Mid,Right: Retrieve Gmail Ids From The Available List</t>
  </si>
  <si>
    <t>Left And Len: Remove Last Two Characters From Length Of String</t>
  </si>
  <si>
    <t>If Countif: Remove Duplicates From The Data</t>
  </si>
  <si>
    <t>If Countif: Retrieve Duplicates From The Data</t>
  </si>
  <si>
    <t>Replace, If, Left: If The First Letter Is "A" The Replace With "App"</t>
  </si>
  <si>
    <t xml:space="preserve">Dates Increasing Using Data Validation </t>
  </si>
  <si>
    <t xml:space="preserve">Dates Decreasing Using Data Validation </t>
  </si>
  <si>
    <t>Sheet Names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</si>
</sst>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  <font>
      <sz val="18"/>
      <color indexed="16"/>
      <name val="Adobe Garamond Pro Bold"/>
      <family val="1"/>
    </font>
    <font>
      <u/>
      <sz val="11"/>
      <color theme="10"/>
      <name val="Calibri"/>
      <family val="2"/>
      <scheme val="minor"/>
    </font>
    <font>
      <b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14" fontId="2" fillId="0" borderId="1" xfId="0" applyNumberFormat="1" applyFont="1" applyBorder="1" applyAlignment="1">
      <alignment horizontal="left"/>
    </xf>
    <xf numFmtId="22" fontId="2" fillId="0" borderId="1" xfId="0" applyNumberFormat="1" applyFont="1" applyBorder="1" applyAlignment="1">
      <alignment horizontal="left"/>
    </xf>
    <xf numFmtId="19" fontId="2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" fillId="2" borderId="0" xfId="0" applyFont="1" applyFill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1" applyFont="1"/>
    <xf numFmtId="0" fontId="4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sharedStrings" Target="sharedString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calcChain" Target="calcChain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theme" Target="theme/theme1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styles" Target="styles.xml"/><Relationship Id="rId16" Type="http://schemas.openxmlformats.org/officeDocument/2006/relationships/worksheet" Target="worksheets/sheet16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3E0A-1627-425B-A583-F8B357503987}">
  <dimension ref="A1:A152"/>
  <sheetViews>
    <sheetView showGridLines="0" tabSelected="1" workbookViewId="0"/>
  </sheetViews>
  <sheetFormatPr defaultRowHeight="15" x14ac:dyDescent="0.25"/>
  <sheetData>
    <row r="1" spans="1:1" ht="24" x14ac:dyDescent="0.4">
      <c r="A1" s="6" t="s">
        <v>1283</v>
      </c>
    </row>
    <row r="2" spans="1:1" ht="24" x14ac:dyDescent="0.4">
      <c r="A2" s="19" t="s">
        <v>1263</v>
      </c>
    </row>
    <row r="3" spans="1:1" ht="24" x14ac:dyDescent="0.4">
      <c r="A3" s="19" t="s">
        <v>1264</v>
      </c>
    </row>
    <row r="4" spans="1:1" ht="24" x14ac:dyDescent="0.4">
      <c r="A4" s="19" t="s">
        <v>1265</v>
      </c>
    </row>
    <row r="5" spans="1:1" ht="24" x14ac:dyDescent="0.4">
      <c r="A5" s="19" t="s">
        <v>1261</v>
      </c>
    </row>
    <row r="6" spans="1:1" ht="24" x14ac:dyDescent="0.4">
      <c r="A6" s="19" t="s">
        <v>1262</v>
      </c>
    </row>
    <row r="7" spans="1:1" ht="24" x14ac:dyDescent="0.4">
      <c r="A7" s="19" t="s">
        <v>1201</v>
      </c>
    </row>
    <row r="8" spans="1:1" ht="24" x14ac:dyDescent="0.4">
      <c r="A8" s="19" t="s">
        <v>1205</v>
      </c>
    </row>
    <row r="9" spans="1:1" ht="24" x14ac:dyDescent="0.4">
      <c r="A9" s="19" t="s">
        <v>1206</v>
      </c>
    </row>
    <row r="10" spans="1:1" ht="24" x14ac:dyDescent="0.4">
      <c r="A10" s="19" t="s">
        <v>1202</v>
      </c>
    </row>
    <row r="11" spans="1:1" ht="24" x14ac:dyDescent="0.4">
      <c r="A11" s="19" t="s">
        <v>1207</v>
      </c>
    </row>
    <row r="12" spans="1:1" ht="24" x14ac:dyDescent="0.4">
      <c r="A12" s="19" t="s">
        <v>1234</v>
      </c>
    </row>
    <row r="13" spans="1:1" ht="24" x14ac:dyDescent="0.4">
      <c r="A13" s="19" t="s">
        <v>1237</v>
      </c>
    </row>
    <row r="14" spans="1:1" ht="24" x14ac:dyDescent="0.4">
      <c r="A14" s="19" t="s">
        <v>1235</v>
      </c>
    </row>
    <row r="15" spans="1:1" ht="24" x14ac:dyDescent="0.4">
      <c r="A15" s="19" t="s">
        <v>1236</v>
      </c>
    </row>
    <row r="16" spans="1:1" ht="24" x14ac:dyDescent="0.4">
      <c r="A16" s="19" t="s">
        <v>1238</v>
      </c>
    </row>
    <row r="17" spans="1:1" ht="24" x14ac:dyDescent="0.4">
      <c r="A17" s="19" t="s">
        <v>1240</v>
      </c>
    </row>
    <row r="18" spans="1:1" ht="24" x14ac:dyDescent="0.4">
      <c r="A18" s="19" t="s">
        <v>1239</v>
      </c>
    </row>
    <row r="19" spans="1:1" ht="24" x14ac:dyDescent="0.4">
      <c r="A19" s="19" t="s">
        <v>1188</v>
      </c>
    </row>
    <row r="20" spans="1:1" ht="24" x14ac:dyDescent="0.4">
      <c r="A20" s="19" t="s">
        <v>1208</v>
      </c>
    </row>
    <row r="21" spans="1:1" ht="24" x14ac:dyDescent="0.4">
      <c r="A21" s="19" t="s">
        <v>1204</v>
      </c>
    </row>
    <row r="22" spans="1:1" ht="24" x14ac:dyDescent="0.4">
      <c r="A22" s="19" t="s">
        <v>1200</v>
      </c>
    </row>
    <row r="23" spans="1:1" ht="24" x14ac:dyDescent="0.4">
      <c r="A23" s="19" t="s">
        <v>1244</v>
      </c>
    </row>
    <row r="24" spans="1:1" ht="24" x14ac:dyDescent="0.4">
      <c r="A24" s="19" t="s">
        <v>1253</v>
      </c>
    </row>
    <row r="25" spans="1:1" ht="24" x14ac:dyDescent="0.4">
      <c r="A25" s="19" t="s">
        <v>1222</v>
      </c>
    </row>
    <row r="26" spans="1:1" ht="24" x14ac:dyDescent="0.4">
      <c r="A26" s="19" t="s">
        <v>1223</v>
      </c>
    </row>
    <row r="27" spans="1:1" ht="24" x14ac:dyDescent="0.4">
      <c r="A27" s="19" t="s">
        <v>1221</v>
      </c>
    </row>
    <row r="28" spans="1:1" ht="24" x14ac:dyDescent="0.4">
      <c r="A28" s="19" t="s">
        <v>1224</v>
      </c>
    </row>
    <row r="29" spans="1:1" ht="24" x14ac:dyDescent="0.4">
      <c r="A29" s="19" t="s">
        <v>1225</v>
      </c>
    </row>
    <row r="30" spans="1:1" ht="24" x14ac:dyDescent="0.4">
      <c r="A30" s="19" t="s">
        <v>1233</v>
      </c>
    </row>
    <row r="31" spans="1:1" ht="24" x14ac:dyDescent="0.4">
      <c r="A31" s="19" t="s">
        <v>1228</v>
      </c>
    </row>
    <row r="32" spans="1:1" ht="24" x14ac:dyDescent="0.4">
      <c r="A32" s="19" t="s">
        <v>1227</v>
      </c>
    </row>
    <row r="33" spans="1:1" ht="24" x14ac:dyDescent="0.4">
      <c r="A33" s="19" t="s">
        <v>1187</v>
      </c>
    </row>
    <row r="34" spans="1:1" ht="24" x14ac:dyDescent="0.4">
      <c r="A34" s="19" t="s">
        <v>1215</v>
      </c>
    </row>
    <row r="35" spans="1:1" ht="24" x14ac:dyDescent="0.4">
      <c r="A35" s="19" t="s">
        <v>1185</v>
      </c>
    </row>
    <row r="36" spans="1:1" ht="24" x14ac:dyDescent="0.4">
      <c r="A36" s="19" t="s">
        <v>1184</v>
      </c>
    </row>
    <row r="37" spans="1:1" ht="24" x14ac:dyDescent="0.4">
      <c r="A37" s="19" t="s">
        <v>1246</v>
      </c>
    </row>
    <row r="38" spans="1:1" ht="24" x14ac:dyDescent="0.4">
      <c r="A38" s="19" t="s">
        <v>1231</v>
      </c>
    </row>
    <row r="39" spans="1:1" ht="24" x14ac:dyDescent="0.4">
      <c r="A39" s="19" t="s">
        <v>1245</v>
      </c>
    </row>
    <row r="40" spans="1:1" ht="24" x14ac:dyDescent="0.4">
      <c r="A40" s="19" t="s">
        <v>1247</v>
      </c>
    </row>
    <row r="41" spans="1:1" ht="24" x14ac:dyDescent="0.4">
      <c r="A41" s="19" t="s">
        <v>1269</v>
      </c>
    </row>
    <row r="42" spans="1:1" ht="24" x14ac:dyDescent="0.4">
      <c r="A42" s="19" t="s">
        <v>1270</v>
      </c>
    </row>
    <row r="43" spans="1:1" ht="24" x14ac:dyDescent="0.4">
      <c r="A43" s="19" t="s">
        <v>1267</v>
      </c>
    </row>
    <row r="44" spans="1:1" ht="24" x14ac:dyDescent="0.4">
      <c r="A44" s="19" t="s">
        <v>1268</v>
      </c>
    </row>
    <row r="45" spans="1:1" ht="24" x14ac:dyDescent="0.4">
      <c r="A45" s="19" t="s">
        <v>1241</v>
      </c>
    </row>
    <row r="46" spans="1:1" ht="24" x14ac:dyDescent="0.4">
      <c r="A46" s="19" t="s">
        <v>1186</v>
      </c>
    </row>
    <row r="47" spans="1:1" ht="24" x14ac:dyDescent="0.4">
      <c r="A47" s="19" t="s">
        <v>1266</v>
      </c>
    </row>
    <row r="48" spans="1:1" ht="24" x14ac:dyDescent="0.4">
      <c r="A48" s="19" t="s">
        <v>1259</v>
      </c>
    </row>
    <row r="49" spans="1:1" ht="24" x14ac:dyDescent="0.4">
      <c r="A49" s="19" t="s">
        <v>1254</v>
      </c>
    </row>
    <row r="50" spans="1:1" ht="24" x14ac:dyDescent="0.4">
      <c r="A50" s="19" t="s">
        <v>1258</v>
      </c>
    </row>
    <row r="51" spans="1:1" ht="24" x14ac:dyDescent="0.4">
      <c r="A51" s="19" t="s">
        <v>1257</v>
      </c>
    </row>
    <row r="52" spans="1:1" ht="24" x14ac:dyDescent="0.4">
      <c r="A52" s="19" t="s">
        <v>1255</v>
      </c>
    </row>
    <row r="53" spans="1:1" ht="24" x14ac:dyDescent="0.4">
      <c r="A53" s="19" t="s">
        <v>1252</v>
      </c>
    </row>
    <row r="54" spans="1:1" ht="24" x14ac:dyDescent="0.4">
      <c r="A54" s="19" t="s">
        <v>1256</v>
      </c>
    </row>
    <row r="55" spans="1:1" ht="24" x14ac:dyDescent="0.4">
      <c r="A55" s="19" t="s">
        <v>1216</v>
      </c>
    </row>
    <row r="56" spans="1:1" ht="24" x14ac:dyDescent="0.4">
      <c r="A56" s="19" t="s">
        <v>1214</v>
      </c>
    </row>
    <row r="57" spans="1:1" ht="24" x14ac:dyDescent="0.4">
      <c r="A57" s="19" t="s">
        <v>1260</v>
      </c>
    </row>
    <row r="58" spans="1:1" ht="24" x14ac:dyDescent="0.4">
      <c r="A58" s="19" t="s">
        <v>1209</v>
      </c>
    </row>
    <row r="59" spans="1:1" ht="24" x14ac:dyDescent="0.4">
      <c r="A59" s="19" t="s">
        <v>1203</v>
      </c>
    </row>
    <row r="60" spans="1:1" ht="24" x14ac:dyDescent="0.4">
      <c r="A60" s="19" t="s">
        <v>1213</v>
      </c>
    </row>
    <row r="61" spans="1:1" ht="24" x14ac:dyDescent="0.4">
      <c r="A61" s="19" t="s">
        <v>1212</v>
      </c>
    </row>
    <row r="62" spans="1:1" ht="24" x14ac:dyDescent="0.4">
      <c r="A62" s="19" t="s">
        <v>1148</v>
      </c>
    </row>
    <row r="63" spans="1:1" ht="24" x14ac:dyDescent="0.4">
      <c r="A63" s="19" t="s">
        <v>1190</v>
      </c>
    </row>
    <row r="64" spans="1:1" ht="24" x14ac:dyDescent="0.4">
      <c r="A64" s="19" t="s">
        <v>1199</v>
      </c>
    </row>
    <row r="65" spans="1:1" ht="24" x14ac:dyDescent="0.4">
      <c r="A65" s="19" t="s">
        <v>534</v>
      </c>
    </row>
    <row r="66" spans="1:1" ht="24" x14ac:dyDescent="0.4">
      <c r="A66" s="19" t="s">
        <v>1198</v>
      </c>
    </row>
    <row r="67" spans="1:1" ht="24" x14ac:dyDescent="0.4">
      <c r="A67" s="19" t="s">
        <v>1191</v>
      </c>
    </row>
    <row r="68" spans="1:1" ht="24" x14ac:dyDescent="0.4">
      <c r="A68" s="19" t="s">
        <v>1192</v>
      </c>
    </row>
    <row r="69" spans="1:1" ht="24" x14ac:dyDescent="0.4">
      <c r="A69" s="19" t="s">
        <v>1196</v>
      </c>
    </row>
    <row r="70" spans="1:1" ht="24" x14ac:dyDescent="0.4">
      <c r="A70" s="19" t="s">
        <v>1195</v>
      </c>
    </row>
    <row r="71" spans="1:1" ht="24" x14ac:dyDescent="0.4">
      <c r="A71" s="19" t="s">
        <v>1193</v>
      </c>
    </row>
    <row r="72" spans="1:1" ht="24" x14ac:dyDescent="0.4">
      <c r="A72" s="19" t="s">
        <v>1194</v>
      </c>
    </row>
    <row r="73" spans="1:1" ht="24" x14ac:dyDescent="0.4">
      <c r="A73" s="19" t="s">
        <v>1197</v>
      </c>
    </row>
    <row r="74" spans="1:1" ht="24" x14ac:dyDescent="0.4">
      <c r="A74" s="19" t="s">
        <v>1189</v>
      </c>
    </row>
    <row r="75" spans="1:1" ht="24" x14ac:dyDescent="0.4">
      <c r="A75" s="19" t="s">
        <v>1271</v>
      </c>
    </row>
    <row r="76" spans="1:1" ht="24" x14ac:dyDescent="0.4">
      <c r="A76" s="19" t="s">
        <v>1162</v>
      </c>
    </row>
    <row r="77" spans="1:1" ht="24" x14ac:dyDescent="0.4">
      <c r="A77" s="19" t="s">
        <v>1282</v>
      </c>
    </row>
    <row r="78" spans="1:1" ht="24" x14ac:dyDescent="0.4">
      <c r="A78" s="19" t="s">
        <v>1281</v>
      </c>
    </row>
    <row r="79" spans="1:1" ht="24" x14ac:dyDescent="0.4">
      <c r="A79" s="19" t="s">
        <v>1161</v>
      </c>
    </row>
    <row r="80" spans="1:1" ht="24" x14ac:dyDescent="0.4">
      <c r="A80" s="19" t="s">
        <v>1163</v>
      </c>
    </row>
    <row r="81" spans="1:1" ht="24" x14ac:dyDescent="0.4">
      <c r="A81" s="19" t="s">
        <v>1232</v>
      </c>
    </row>
    <row r="82" spans="1:1" ht="24" x14ac:dyDescent="0.4">
      <c r="A82" s="19" t="s">
        <v>1136</v>
      </c>
    </row>
    <row r="83" spans="1:1" ht="24" x14ac:dyDescent="0.4">
      <c r="A83" s="19" t="s">
        <v>1152</v>
      </c>
    </row>
    <row r="84" spans="1:1" ht="24" x14ac:dyDescent="0.4">
      <c r="A84" s="19" t="s">
        <v>1154</v>
      </c>
    </row>
    <row r="85" spans="1:1" ht="24" x14ac:dyDescent="0.4">
      <c r="A85" s="19" t="s">
        <v>1151</v>
      </c>
    </row>
    <row r="86" spans="1:1" ht="24" x14ac:dyDescent="0.4">
      <c r="A86" s="19" t="s">
        <v>1150</v>
      </c>
    </row>
    <row r="87" spans="1:1" ht="24" x14ac:dyDescent="0.4">
      <c r="A87" s="19" t="s">
        <v>1149</v>
      </c>
    </row>
    <row r="88" spans="1:1" ht="24" x14ac:dyDescent="0.4">
      <c r="A88" s="19" t="s">
        <v>1153</v>
      </c>
    </row>
    <row r="89" spans="1:1" ht="24" x14ac:dyDescent="0.4">
      <c r="A89" s="19" t="s">
        <v>1156</v>
      </c>
    </row>
    <row r="90" spans="1:1" ht="24" x14ac:dyDescent="0.4">
      <c r="A90" s="19" t="s">
        <v>1155</v>
      </c>
    </row>
    <row r="91" spans="1:1" ht="24" x14ac:dyDescent="0.4">
      <c r="A91" s="19" t="s">
        <v>1272</v>
      </c>
    </row>
    <row r="92" spans="1:1" ht="24" x14ac:dyDescent="0.4">
      <c r="A92" s="19" t="s">
        <v>1273</v>
      </c>
    </row>
    <row r="93" spans="1:1" ht="24" x14ac:dyDescent="0.4">
      <c r="A93" s="19" t="s">
        <v>1146</v>
      </c>
    </row>
    <row r="94" spans="1:1" ht="24" x14ac:dyDescent="0.4">
      <c r="A94" s="19" t="s">
        <v>1145</v>
      </c>
    </row>
    <row r="95" spans="1:1" ht="24" x14ac:dyDescent="0.4">
      <c r="A95" s="19" t="s">
        <v>1226</v>
      </c>
    </row>
    <row r="96" spans="1:1" ht="24" x14ac:dyDescent="0.4">
      <c r="A96" s="19" t="s">
        <v>1166</v>
      </c>
    </row>
    <row r="97" spans="1:1" ht="24" x14ac:dyDescent="0.4">
      <c r="A97" s="19" t="s">
        <v>1181</v>
      </c>
    </row>
    <row r="98" spans="1:1" ht="24" x14ac:dyDescent="0.4">
      <c r="A98" s="19" t="s">
        <v>1180</v>
      </c>
    </row>
    <row r="99" spans="1:1" ht="24" x14ac:dyDescent="0.4">
      <c r="A99" s="19" t="s">
        <v>1179</v>
      </c>
    </row>
    <row r="100" spans="1:1" ht="24" x14ac:dyDescent="0.4">
      <c r="A100" s="19" t="s">
        <v>1178</v>
      </c>
    </row>
    <row r="101" spans="1:1" ht="24" x14ac:dyDescent="0.4">
      <c r="A101" s="19" t="s">
        <v>1278</v>
      </c>
    </row>
    <row r="102" spans="1:1" ht="24" x14ac:dyDescent="0.4">
      <c r="A102" s="19" t="s">
        <v>1279</v>
      </c>
    </row>
    <row r="103" spans="1:1" ht="24" x14ac:dyDescent="0.4">
      <c r="A103" s="19" t="s">
        <v>1276</v>
      </c>
    </row>
    <row r="104" spans="1:1" ht="24" x14ac:dyDescent="0.4">
      <c r="A104" s="19" t="s">
        <v>1182</v>
      </c>
    </row>
    <row r="105" spans="1:1" ht="24" x14ac:dyDescent="0.4">
      <c r="A105" s="19" t="s">
        <v>1229</v>
      </c>
    </row>
    <row r="106" spans="1:1" ht="24" x14ac:dyDescent="0.4">
      <c r="A106" s="19" t="s">
        <v>1230</v>
      </c>
    </row>
    <row r="107" spans="1:1" ht="24" x14ac:dyDescent="0.4">
      <c r="A107" s="19" t="s">
        <v>1157</v>
      </c>
    </row>
    <row r="108" spans="1:1" ht="24" x14ac:dyDescent="0.4">
      <c r="A108" s="19" t="s">
        <v>1274</v>
      </c>
    </row>
    <row r="109" spans="1:1" ht="24" x14ac:dyDescent="0.4">
      <c r="A109" s="19" t="s">
        <v>1277</v>
      </c>
    </row>
    <row r="110" spans="1:1" ht="24" x14ac:dyDescent="0.4">
      <c r="A110" s="19" t="s">
        <v>1139</v>
      </c>
    </row>
    <row r="111" spans="1:1" ht="24" x14ac:dyDescent="0.4">
      <c r="A111" s="19" t="s">
        <v>1140</v>
      </c>
    </row>
    <row r="112" spans="1:1" ht="24" x14ac:dyDescent="0.4">
      <c r="A112" s="19" t="s">
        <v>1132</v>
      </c>
    </row>
    <row r="113" spans="1:1" ht="24" x14ac:dyDescent="0.4">
      <c r="A113" s="19" t="s">
        <v>1142</v>
      </c>
    </row>
    <row r="114" spans="1:1" ht="24" x14ac:dyDescent="0.4">
      <c r="A114" s="19" t="s">
        <v>1165</v>
      </c>
    </row>
    <row r="115" spans="1:1" ht="24" x14ac:dyDescent="0.4">
      <c r="A115" s="19" t="s">
        <v>1159</v>
      </c>
    </row>
    <row r="116" spans="1:1" ht="24" x14ac:dyDescent="0.4">
      <c r="A116" s="19" t="s">
        <v>1183</v>
      </c>
    </row>
    <row r="117" spans="1:1" ht="24" x14ac:dyDescent="0.4">
      <c r="A117" s="19" t="s">
        <v>1164</v>
      </c>
    </row>
    <row r="118" spans="1:1" ht="24" x14ac:dyDescent="0.4">
      <c r="A118" s="19" t="s">
        <v>1160</v>
      </c>
    </row>
    <row r="119" spans="1:1" ht="24" x14ac:dyDescent="0.4">
      <c r="A119" s="19" t="s">
        <v>1176</v>
      </c>
    </row>
    <row r="120" spans="1:1" ht="24" x14ac:dyDescent="0.4">
      <c r="A120" s="19" t="s">
        <v>1177</v>
      </c>
    </row>
    <row r="121" spans="1:1" ht="24" x14ac:dyDescent="0.4">
      <c r="A121" s="19" t="s">
        <v>1175</v>
      </c>
    </row>
    <row r="122" spans="1:1" ht="24" x14ac:dyDescent="0.4">
      <c r="A122" s="19" t="s">
        <v>1174</v>
      </c>
    </row>
    <row r="123" spans="1:1" ht="24" x14ac:dyDescent="0.4">
      <c r="A123" s="19" t="s">
        <v>1135</v>
      </c>
    </row>
    <row r="124" spans="1:1" ht="24" x14ac:dyDescent="0.4">
      <c r="A124" s="19" t="s">
        <v>1143</v>
      </c>
    </row>
    <row r="125" spans="1:1" ht="24" x14ac:dyDescent="0.4">
      <c r="A125" s="19" t="s">
        <v>1280</v>
      </c>
    </row>
    <row r="126" spans="1:1" ht="24" x14ac:dyDescent="0.4">
      <c r="A126" s="19" t="s">
        <v>1144</v>
      </c>
    </row>
    <row r="127" spans="1:1" ht="24" x14ac:dyDescent="0.4">
      <c r="A127" s="19" t="s">
        <v>1275</v>
      </c>
    </row>
    <row r="128" spans="1:1" ht="24" x14ac:dyDescent="0.4">
      <c r="A128" s="19" t="s">
        <v>1141</v>
      </c>
    </row>
    <row r="129" spans="1:1" ht="24" x14ac:dyDescent="0.4">
      <c r="A129" s="19" t="s">
        <v>1248</v>
      </c>
    </row>
    <row r="130" spans="1:1" ht="24" x14ac:dyDescent="0.4">
      <c r="A130" s="19" t="s">
        <v>1249</v>
      </c>
    </row>
    <row r="131" spans="1:1" ht="24" x14ac:dyDescent="0.4">
      <c r="A131" s="19" t="s">
        <v>1251</v>
      </c>
    </row>
    <row r="132" spans="1:1" ht="24" x14ac:dyDescent="0.4">
      <c r="A132" s="19" t="s">
        <v>1250</v>
      </c>
    </row>
    <row r="133" spans="1:1" ht="24" x14ac:dyDescent="0.4">
      <c r="A133" s="19" t="s">
        <v>1210</v>
      </c>
    </row>
    <row r="134" spans="1:1" ht="24" x14ac:dyDescent="0.4">
      <c r="A134" s="19" t="s">
        <v>1211</v>
      </c>
    </row>
    <row r="135" spans="1:1" ht="24" x14ac:dyDescent="0.4">
      <c r="A135" s="19" t="s">
        <v>1138</v>
      </c>
    </row>
    <row r="136" spans="1:1" ht="24" x14ac:dyDescent="0.4">
      <c r="A136" s="19" t="s">
        <v>1243</v>
      </c>
    </row>
    <row r="137" spans="1:1" ht="24" x14ac:dyDescent="0.4">
      <c r="A137" s="19" t="s">
        <v>1137</v>
      </c>
    </row>
    <row r="138" spans="1:1" ht="24" x14ac:dyDescent="0.4">
      <c r="A138" s="19" t="s">
        <v>1242</v>
      </c>
    </row>
    <row r="139" spans="1:1" ht="24" x14ac:dyDescent="0.4">
      <c r="A139" s="19" t="s">
        <v>1172</v>
      </c>
    </row>
    <row r="140" spans="1:1" ht="24" x14ac:dyDescent="0.4">
      <c r="A140" s="19" t="s">
        <v>1171</v>
      </c>
    </row>
    <row r="141" spans="1:1" ht="24" x14ac:dyDescent="0.4">
      <c r="A141" s="19" t="s">
        <v>1168</v>
      </c>
    </row>
    <row r="142" spans="1:1" ht="24" x14ac:dyDescent="0.4">
      <c r="A142" s="19" t="s">
        <v>1169</v>
      </c>
    </row>
    <row r="143" spans="1:1" ht="24" x14ac:dyDescent="0.4">
      <c r="A143" s="19" t="s">
        <v>1167</v>
      </c>
    </row>
    <row r="144" spans="1:1" ht="24" x14ac:dyDescent="0.4">
      <c r="A144" s="19" t="s">
        <v>1170</v>
      </c>
    </row>
    <row r="145" spans="1:1" ht="24" x14ac:dyDescent="0.4">
      <c r="A145" s="19" t="s">
        <v>1173</v>
      </c>
    </row>
    <row r="146" spans="1:1" ht="24" x14ac:dyDescent="0.4">
      <c r="A146" s="19" t="s">
        <v>1147</v>
      </c>
    </row>
    <row r="147" spans="1:1" ht="24" x14ac:dyDescent="0.4">
      <c r="A147" s="19" t="s">
        <v>1134</v>
      </c>
    </row>
    <row r="148" spans="1:1" ht="24" x14ac:dyDescent="0.4">
      <c r="A148" s="19" t="s">
        <v>1220</v>
      </c>
    </row>
    <row r="149" spans="1:1" ht="24" x14ac:dyDescent="0.4">
      <c r="A149" s="19" t="s">
        <v>1219</v>
      </c>
    </row>
    <row r="150" spans="1:1" ht="24" x14ac:dyDescent="0.4">
      <c r="A150" s="19" t="s">
        <v>1217</v>
      </c>
    </row>
    <row r="151" spans="1:1" ht="24" x14ac:dyDescent="0.4">
      <c r="A151" s="19" t="s">
        <v>1218</v>
      </c>
    </row>
    <row r="152" spans="1:1" ht="24" x14ac:dyDescent="0.4">
      <c r="A152" s="19" t="s">
        <v>1158</v>
      </c>
    </row>
  </sheetData>
  <sortState xmlns:xlrd2="http://schemas.microsoft.com/office/spreadsheetml/2017/richdata2" ref="A2:A152">
    <sortCondition ref="A3"/>
  </sortState>
  <hyperlinks>
    <hyperlink ref="A112" location="Lower_Function!A1" tooltip="Click Here to Redirect To worksheet" display="Lower_Function!A1" xr:uid="{11B8C64E-20BE-47B9-A50D-FE554C185F8A}"/>
    <hyperlink ref="A147" location="Upper_Function!A1" tooltip="Click Here to Redirect To worksheet" display="Upper_Function!A1" xr:uid="{2909F7E7-4D5F-4BA3-8EFF-B7352CAAD5B1}"/>
    <hyperlink ref="A123" location="Proper_Function!A1" tooltip="Click Here to Redirect To worksheet" display="Proper_Function!A1" xr:uid="{0898E553-5346-498E-8C57-2B1925718EAE}"/>
    <hyperlink ref="A82" location="Exact_Compare_Two_Cols!A1" tooltip="Click Here to Redirect To worksheet" display="Exact_Compare_Two_Cols!A1" xr:uid="{53A4C134-182C-4B3A-A6FC-8DC43125838F}"/>
    <hyperlink ref="A137" location="Substitute_Function!A1" tooltip="Click Here to Redirect To worksheet" display="Substitute_Function!A1" xr:uid="{1B568B0F-3594-4779-B9A7-D5968BEEDDC2}"/>
    <hyperlink ref="A135" location="Search_Function!A1" tooltip="Click Here to Redirect To worksheet" display="Search_Function!A1" xr:uid="{D57D3A10-42A7-4043-8E61-705330637B30}"/>
    <hyperlink ref="A110" location="Left_Function!A1" tooltip="Click Here to Redirect To worksheet" display="Left_Function!A1" xr:uid="{7C73670B-54B7-4EDB-9201-2DCA26B43B6B}"/>
    <hyperlink ref="A111" location="Len_Function!A1" tooltip="Click Here to Redirect To worksheet" display="Len_Function!A1" xr:uid="{9EEB8C7B-12E7-42D0-BD61-D7FF60B71362}"/>
    <hyperlink ref="A128" location="Right_Function!A1" tooltip="Click Here to Redirect To worksheet" display="Right_Function!A1" xr:uid="{F66D5EF9-9BA2-43B8-AA37-3AE9E99395D5}"/>
    <hyperlink ref="A113" location="Mid_Function!A1" tooltip="Click Here to Redirect To worksheet" display="Mid_Function!A1" xr:uid="{22B0FE4C-7253-4F67-854E-6A71249D822F}"/>
    <hyperlink ref="A124" location="Replace_Function!A1" tooltip="Click Here to Redirect To worksheet" display="Replace_Function!A1" xr:uid="{4FFDE4D0-E1E3-4668-BCC6-A2C0592A8103}"/>
    <hyperlink ref="A126" location="Rept_Function!A1" tooltip="Click Here to Redirect To worksheet" display="Rept_Function!A1" xr:uid="{BF76BC74-336A-4680-BBBE-8319729A630D}"/>
    <hyperlink ref="A94" location="Find_Function!A1" tooltip="Click Here to Redirect To worksheet" display="Find_Function!A1" xr:uid="{EFFB9BF3-38D1-43F2-8AA0-7F031D6D542A}"/>
    <hyperlink ref="A93" location="Find_Function_Extract_CharNumb!A1" tooltip="Click Here to Redirect To worksheet" display="Find_Function_Extract_CharNumb!A1" xr:uid="{83043128-D45B-4F5A-A9D5-FBCE1893DCBF}"/>
    <hyperlink ref="A146" location="Trim Function!A1" tooltip="Click Here to Redirect To worksheet" display="Trim Function!A1" xr:uid="{0A24ABC9-F24C-4656-8519-6F64F0527DC5}"/>
    <hyperlink ref="A62" location="Concatenate_Function!A1" tooltip="Click Here to Redirect To worksheet" display="Concatenate_Function!A1" xr:uid="{1CB186E4-1A84-4F09-8705-15F239C91014}"/>
    <hyperlink ref="A87" location="Exact_Proper_Function!A1" tooltip="Click Here to Redirect To worksheet" display="Exact_Proper_Function!A1" xr:uid="{15B9D4CA-1C38-47D4-8414-E2CB50C2AED2}"/>
    <hyperlink ref="A86" location="Exact_Upper_Function!A1" tooltip="Click Here to Redirect To worksheet" display="Exact_Upper_Function!A1" xr:uid="{FAD55C42-1FA7-4C45-866A-239DAA7D4C7A}"/>
    <hyperlink ref="A85" location="Exact_Lower_Function!A1" tooltip="Click Here to Redirect To worksheet" display="Exact_Lower_Function!A1" xr:uid="{A11CC3AC-7416-4DAE-95E6-61635D86E66B}"/>
    <hyperlink ref="A83" location="Exact_Left_Function!A1" tooltip="Click Here to Redirect To worksheet" display="Exact_Left_Function!A1" xr:uid="{7F404DE2-7620-497B-A0F7-23F71D759CA2}"/>
    <hyperlink ref="A88" location="Exact_Right_Function!A1" tooltip="Click Here to Redirect To worksheet" display="Exact_Right_Function!A1" xr:uid="{43F89935-67D6-4140-A909-E293B7C64377}"/>
    <hyperlink ref="A84" location="Exact_Len_Function!A1" tooltip="Click Here to Redirect To worksheet" display="Exact_Len_Function!A1" xr:uid="{95193F0F-06C6-4416-9094-A7D24643824A}"/>
    <hyperlink ref="A90" location="Exact_Wild_Scnd!A1" tooltip="Click Here to Redirect To worksheet" display="Exact_Wild_Scnd!A1" xr:uid="{5528ACD9-0A4E-4CEE-9B77-5A5F9F2BCF48}"/>
    <hyperlink ref="A89" location="Exact_Wild_Secnd!A1" tooltip="Click Here to Redirect To worksheet" display="Exact_Wild_Secnd!A1" xr:uid="{4F0E8C16-EBC6-46DC-B150-D8493000723E}"/>
    <hyperlink ref="A107" location="ISOWEEKNUM!A1" tooltip="Click Here to Redirect To worksheet" display="ISOWEEKNUM!A1" xr:uid="{C0548BD8-FDAF-4918-9117-C9D8AC3D2830}"/>
    <hyperlink ref="A152" location="Year_Function!A1" tooltip="Click Here to Redirect To worksheet" display="Year_Function!A1" xr:uid="{5E48CC86-6EE0-42EA-8B49-68AB32DED5D6}"/>
    <hyperlink ref="A115" location="Month_Function!A1" tooltip="Click Here to Redirect To worksheet" display="Month_Function!A1" xr:uid="{BD008DD4-C033-4207-9904-E02C646B9D05}"/>
    <hyperlink ref="A118" location="Now_Function!A1" tooltip="Click Here to Redirect To worksheet" display="Now_Function!A1" xr:uid="{EB8AD2F3-8D86-4D67-95DE-AC2CD73D6CA6}"/>
    <hyperlink ref="A79" location="Day_Function!A1" tooltip="Click Here to Redirect To worksheet" display="Day_Function!A1" xr:uid="{C2F071E2-42B7-4645-B6E3-E7AA78EBE220}"/>
    <hyperlink ref="A76" location="Date_Function!A1" tooltip="Click Here to Redirect To worksheet" display="Date_Function!A1" xr:uid="{DA498D45-67F5-437A-9536-2D02BE797A5B}"/>
    <hyperlink ref="A80" location="Days360_Function!A1" tooltip="Click Here to Redirect To worksheet" display="Days360_Function!A1" xr:uid="{32546C30-6A4D-4EAF-874A-E2D30AC727B5}"/>
    <hyperlink ref="A117" location="NetWorkDays_Function!A1" tooltip="Click Here to Redirect To worksheet" display="NetWorkDays_Function!A1" xr:uid="{E5C840B2-4F82-44C1-99C4-D314F78F8DE9}"/>
    <hyperlink ref="A114" location="Minute_Function!A1" tooltip="Click Here to Redirect To worksheet" display="Minute_Function!A1" xr:uid="{6074D2A9-7766-4A70-9BDF-47A2ADA60885}"/>
    <hyperlink ref="A96" location="Hour_Function!A1" tooltip="Click Here to Redirect To worksheet" display="Hour_Function!A1" xr:uid="{CAE9C42F-2E14-4608-8B9B-DDD66ACEF741}"/>
    <hyperlink ref="A143" location="Add_Time_Hrs_Mins_Secs!A1" tooltip="Click Here to Redirect To worksheet" display="Add_Time_Hrs_Mins_Secs!A1" xr:uid="{7FBC72DE-F108-473A-8761-6B2840EC5335}"/>
    <hyperlink ref="A141" location="Text_Day_Name!A1" tooltip="Click Here to Redirect To worksheet" display="Text_Day_Name!A1" xr:uid="{D662080D-D4ED-46E0-8E7B-6837184043C6}"/>
    <hyperlink ref="A142" location="Text_Month_Name!A1" tooltip="Click Here to Redirect To worksheet" display="Text_Month_Name!A1" xr:uid="{F319DF1C-0963-4D9A-A740-3DEC4EDA2AA1}"/>
    <hyperlink ref="A144" location="Dates_From_Now!A1" tooltip="Click Here to Redirect To worksheet" display="Dates_From_Now!A1" xr:uid="{105CC5B1-D0CB-43C5-BE61-D7B1C4C61A66}"/>
    <hyperlink ref="A140" location="Text_Date_YYYYMMDD!A1" tooltip="Click Here to Redirect To worksheet" display="Text_Date_YYYYMMDD!A1" xr:uid="{522C817B-9B74-4E71-83CA-25DD59260B16}"/>
    <hyperlink ref="A139" location="Text_Date_MMYYYYDD!A1" tooltip="Click Here to Redirect To worksheet" display="Text_Date_MMYYYYDD!A1" xr:uid="{CAA27BF9-33E4-4FB5-A961-698175321988}"/>
    <hyperlink ref="A145" location="Today_Function!A1" tooltip="Click Here to Redirect To worksheet" display="Today_Function!A1" xr:uid="{BFB065E7-5400-4397-8D83-13B51071032D}"/>
    <hyperlink ref="A122" location="OR_Operator!A1" tooltip="Click Here to Redirect To worksheet" display="OR_Operator!A1" xr:uid="{6BFDA626-4217-4B9A-8686-80A41D8C854E}"/>
    <hyperlink ref="A121" location="AND_Operator!A1" tooltip="Click Here to Redirect To worksheet" display="AND_Operator!A1" xr:uid="{41DF83D9-F1E3-4E49-97CE-A2B8C79015B7}"/>
    <hyperlink ref="A119" location="NOT_Operator!A1" tooltip="Click Here to Redirect To worksheet" display="NOT_Operator!A1" xr:uid="{52F626EC-595F-430A-9EDC-E9BED72EED8E}"/>
    <hyperlink ref="A120" location="OR_Operator_with_IF_Condition!A1" tooltip="Click Here to Redirect To worksheet" display="OR_Operator_with_IF_Condition!A1" xr:uid="{42DCC462-E500-4EA1-8FE2-3E1EEF7721D4}"/>
    <hyperlink ref="A100" location="IF_Condition_Assign_Grades!A1" tooltip="Click Here to Redirect To worksheet" display="IF_Condition_Assign_Grades!A1" xr:uid="{B2F85AA4-26A3-4F7D-991C-27FD5C2168B7}"/>
    <hyperlink ref="A99" location="If_Condition_Pass_Or_Fail!A1" tooltip="Click Here to Redirect To worksheet" display="If_Condition_Pass_Or_Fail!A1" xr:uid="{75D4B1CC-53B3-4917-B063-91EE72327BC8}"/>
    <hyperlink ref="A98" location="IF_Condition_Using_Max!A1" tooltip="Click Here to Redirect To worksheet" display="IF_Condition_Using_Max!A1" xr:uid="{728516C9-3972-4BF1-A9D4-24E54B407C75}"/>
    <hyperlink ref="A97" location="IF_Condition_Using_Min!A1" tooltip="Click Here to Redirect To worksheet" display="IF_Condition_Using_Min!A1" xr:uid="{B9ED54C1-AF3C-457B-AAA5-D787CC70EA8D}"/>
    <hyperlink ref="A104" location="And_Operator_with_IF_Condition!A1" tooltip="Click Here to Redirect To worksheet" display="And_Operator_with_IF_Condition!A1" xr:uid="{E81F9739-C962-42A7-9B12-BC3D55420D25}"/>
    <hyperlink ref="A116" location="NestedIF_Condns_Grading_Price!A1" tooltip="Click Here to Redirect To worksheet" display="NestedIF_Condns_Grading_Price!A1" xr:uid="{4DC35633-E3B7-443E-99F9-CBE9706968FC}"/>
    <hyperlink ref="A36" location="Min_Function!A1" tooltip="Click Here to Redirect To worksheet" display="Min_Function!A1" xr:uid="{340A1B41-8C7B-4CE5-B7EC-BA94277E67A4}"/>
    <hyperlink ref="A35" location="Max_Function!A1" tooltip="Click Here to Redirect To worksheet" display="Max_Function!A1" xr:uid="{48F13EE0-BAFC-4E9B-8E7C-F79CACDBB8B0}"/>
    <hyperlink ref="A46" location="Small_Function!A1" tooltip="Click Here to Redirect To worksheet" display="Small_Function!A1" xr:uid="{D380EE00-AAF5-46B1-96C7-E223CF54BC2F}"/>
    <hyperlink ref="A33" location="Large_Function!A1" tooltip="Click Here to Redirect To worksheet" display="Large_Function!A1" xr:uid="{1FFE0505-7C8F-4C28-9DFA-9B799C2CD8DF}"/>
    <hyperlink ref="A19" location="Count_Function!A1" tooltip="Click Here to Redirect To worksheet" display="Count_Function!A1" xr:uid="{1E4BEDCE-9008-43B7-B8D7-E262C3D699E5}"/>
    <hyperlink ref="A74" location="CountIF_Function!A1" tooltip="Click Here to Redirect To worksheet" display="CountIF_Function!A1" xr:uid="{5861A6DD-C03B-4446-9BB0-DD84EEC8EA4B}"/>
    <hyperlink ref="A63" location="CountA_Function!A1" tooltip="Click Here to Redirect To worksheet" display="CountA_Function!A1" xr:uid="{A82A6370-4C68-4B5D-B6B4-3C8CD9352308}"/>
    <hyperlink ref="A67" location="Count_Blank_Cells_Using_CountIF!A1" tooltip="Click Here to Redirect To worksheet" display="Count_Blank_Cells_Using_CountIF!A1" xr:uid="{2A2D14BA-75E6-4D1F-A54D-DE713B11F3F9}"/>
    <hyperlink ref="A68" location="Count_NonTextCells_UsingCountIF!A1" tooltip="Click Here to Redirect To worksheet" display="Count_NonTextCells_UsingCountIF!A1" xr:uid="{35B1838D-B9E9-43C0-97FA-08DCCB05FE7E}"/>
    <hyperlink ref="A71" location="CountIF_FourthChar_As_L!A1" tooltip="Click Here to Redirect To worksheet" display="CountIF_FourthChar_As_L!A1" xr:uid="{CFE1BF23-ABC8-444C-8F80-0EC30A6DBF4D}"/>
    <hyperlink ref="A72" location="CountIF_Partial_Match_PP!A1" tooltip="Click Here to Redirect To worksheet" display="CountIF_Partial_Match_PP!A1" xr:uid="{007B2804-6CEF-4871-9B32-3BC95946D96E}"/>
    <hyperlink ref="A70" location="CountIF_3rd_Last_A!A1" tooltip="Click Here to Redirect To worksheet" display="CountIF_3rd_Last_A!A1" xr:uid="{9687CB35-11AD-4BBE-8A6C-B10455908C4C}"/>
    <hyperlink ref="A69" location="CountIF_3rd_Char_A!A1" tooltip="Click Here to Redirect To worksheet" display="CountIF_3rd_Char_A!A1" xr:uid="{19F2EB4F-5277-4D10-85F7-6A09B5C99C61}"/>
    <hyperlink ref="A73" location="CountIF_First_Last_AE!A1" tooltip="Click Here to Redirect To worksheet" display="CountIF_First_Last_AE!A1" xr:uid="{70784E72-F54B-4B19-936A-90DF5B1E10F1}"/>
    <hyperlink ref="A66" location="CountIf_With_Single_Criteria!A1" tooltip="Click Here to Redirect To worksheet" display="CountIf_With_Single_Criteria!A1" xr:uid="{D62E2E47-6C27-4383-B880-F145FC540AB5}"/>
    <hyperlink ref="A64" location="Count_NonBlank_CountIF!A1" tooltip="Click Here to Redirect To worksheet" display="Count_NonBlank_CountIF!A1" xr:uid="{2636C22D-5F16-4703-A6FA-3DE2D8BB29A4}"/>
    <hyperlink ref="A22" location="CountIF_Function_With_Dates!A1" tooltip="Click Here to Redirect To worksheet" display="CountIF_Function_With_Dates!A1" xr:uid="{B4535E8E-6C6E-4071-A176-3D4833DE8CB9}"/>
    <hyperlink ref="A65" location="CountIf_Sum_Multiple_Criterias!A1" tooltip="Click Here to Redirect To worksheet" display="CountIf_Sum_Multiple_Criterias!A1" xr:uid="{2566475B-ACC3-41A1-BAC2-D68B778FDAA4}"/>
    <hyperlink ref="A7" location="Average_Function!A1" tooltip="Click Here to Redirect To worksheet" display="Average_Function!A1" xr:uid="{5667175B-9983-4B56-8B2B-32948A712E31}"/>
    <hyperlink ref="A10" location="AverageIF_Function!A1" tooltip="Click Here to Redirect To worksheet" display="AverageIF_Function!A1" xr:uid="{50BDB43D-F746-4052-8EBE-E0D6DF738746}"/>
    <hyperlink ref="A59" location="AvgIF_Partial_Match_PP!A1" tooltip="Click Here to Redirect To worksheet" display="AvgIF_Partial_Match_PP!A1" xr:uid="{179702A6-49AE-4E84-BA7B-F91F13AD637B}"/>
    <hyperlink ref="A21" location="Count_The_Named_Range!A1" tooltip="Click Here to Redirect To worksheet" display="Count_The_Named_Range!A1" xr:uid="{561A0043-06E9-4735-9C7B-FA227ED9857D}"/>
    <hyperlink ref="A8" location="Avg_The_Named_Range!A1" tooltip="Click Here to Redirect To worksheet" display="Avg_The_Named_Range!A1" xr:uid="{FB1AD340-365E-4BC1-A5ED-F280A27D475E}"/>
    <hyperlink ref="A9" location="Average_The_Named_Range!A1" tooltip="Click Here to Redirect To worksheet" display="Average_The_Named_Range!A1" xr:uid="{39F23620-8A9B-4570-AA3C-D1890999AB0F}"/>
    <hyperlink ref="A11" location="AvgIF_Multi_Condns!A1" tooltip="Click Here to Redirect To worksheet" display="AvgIF_Multi_Condns!A1" xr:uid="{B4C80E80-D2E4-443D-83A7-C8736C283622}"/>
    <hyperlink ref="A20" location="CountA_The_Named_Range!A1" tooltip="Click Here to Redirect To worksheet" display="CountA_The_Named_Range!A1" xr:uid="{C90AEE7F-73F6-451C-A40E-1201138B5F78}"/>
    <hyperlink ref="A58" location="Address_Function!A1" tooltip="Click Here to Redirect To worksheet" display="Address_Function!A1" xr:uid="{B660AE70-FC81-4948-9C27-F8249D309C71}"/>
    <hyperlink ref="A133" location="Row_Function!A1" tooltip="Click Here to Redirect To worksheet" display="Row_Function!A1" xr:uid="{F27C6372-51C5-4BA7-9725-22069C3C2F4D}"/>
    <hyperlink ref="A134" location="Rows_Function!A1" tooltip="Click Here to Redirect To worksheet" display="Rows_Function!A1" xr:uid="{83B72604-A4BB-439D-B89F-FCF6AEE3ECFB}"/>
    <hyperlink ref="A61" location="Column_Function!A1" tooltip="Click Here to Redirect To worksheet" display="Column_Function!A1" xr:uid="{E0E06F14-78B0-4727-898E-18092B85B708}"/>
    <hyperlink ref="A60" location="Choose_Function!A1" tooltip="Click Here to Redirect To worksheet" display="Choose_Function!A1" xr:uid="{E0D935F9-D3D4-4EFE-A6EC-CCC85CB85B84}"/>
    <hyperlink ref="A56" location="VLookup_TotalCost_Calculation!A1" tooltip="Click Here to Redirect To worksheet" display="VLookup_TotalCost_Calculation!A1" xr:uid="{4E356B93-4C40-463B-9E80-A8F24EA60AEB}"/>
    <hyperlink ref="A34" location="Match_Function!A1" tooltip="Click Here to Redirect To worksheet" display="Match_Function!A1" xr:uid="{A1ACA9C9-9CE4-44ED-ACC2-448FEE40696C}"/>
    <hyperlink ref="A55" location="VLookup_Grades_With_ApproxMatch!A1" tooltip="Click Here to Redirect To worksheet" display="VLookup_Grades_With_ApproxMatch!A1" xr:uid="{B65E173F-0C0A-456C-AB83-4305DD9C7350}"/>
    <hyperlink ref="A150" location="Compare_Two_Lists_Only_In_First!A1" tooltip="Click Here to Redirect To worksheet" display="Compare_Two_Lists_Only_In_First!A1" xr:uid="{54CF66F2-A1C7-4C0B-B826-20E59E5C9E1A}"/>
    <hyperlink ref="A151" location="Compare_Two_Lists_Only_In_Secnd!A1" tooltip="Click Here to Redirect To worksheet" display="Compare_Two_Lists_Only_In_Secnd!A1" xr:uid="{52FDA4C8-2D41-4A9F-9724-991E5ED3AE53}"/>
    <hyperlink ref="A149" location="ISNA_With_VLookup!A1" tooltip="Click Here to Redirect To worksheet" display="ISNA_With_VLookup!A1" xr:uid="{EE89B0A4-CF16-4900-8174-91B2B3186C68}"/>
    <hyperlink ref="A148" location="ISError_With_VLookup!A1" tooltip="Click Here to Redirect To worksheet" display="ISError_With_VLookup!A1" xr:uid="{210E24B8-9057-4D08-A4B3-E318F6E076EB}"/>
    <hyperlink ref="A27" location="Index_Match_Approx_Rng!A1" tooltip="Click Here to Redirect To worksheet" display="Index_Match_Approx_Rng!A1" xr:uid="{C8E7DDCD-9E0D-4E8B-B671-16F3362084D1}"/>
    <hyperlink ref="A25" location="Index_Function!A1" tooltip="Click Here to Redirect To worksheet" display="Index_Function!A1" xr:uid="{331E0426-1A07-43D9-B38E-EC65CCCED8BD}"/>
    <hyperlink ref="A26" location="Index_Function_Ex!A1" tooltip="Click Here to Redirect To worksheet" display="Index_Function_Ex!A1" xr:uid="{4E7FDC23-FCE9-4E41-9B3A-7342AB96C27E}"/>
    <hyperlink ref="A28" location="Indirect_dropdown!A1" tooltip="Click Here to Redirect To worksheet" display="Indirect_dropdown!A1" xr:uid="{2509F8A5-89A4-4819-8EC9-D6B82C659B65}"/>
    <hyperlink ref="A29" location="Multi_Dropdown!A1" tooltip="Click Here to Redirect To worksheet" display="Multi_Dropdown!A1" xr:uid="{925CE409-45FF-4827-A157-23E314B1D65C}"/>
    <hyperlink ref="A95" location="HLookup!A1" tooltip="Click Here to Redirect To worksheet" display="HLookup!A1" xr:uid="{1670A22D-EC0A-456F-8378-383FB34A09F3}"/>
    <hyperlink ref="A32" location="IsText_Function!A1" tooltip="Click Here to Redirect To worksheet" display="IsText_Function!A1" xr:uid="{B6C8DDE4-78C3-42C8-9E79-B1E285597C5B}"/>
    <hyperlink ref="A31" location="IsNumber_Function!A1" tooltip="Click Here to Redirect To worksheet" display="IsNumber_Function!A1" xr:uid="{7D135D26-2A45-41F3-9FCD-2DA5612666B8}"/>
    <hyperlink ref="A105" location="IsBlank_Function!A1" tooltip="Click Here to Redirect To worksheet" display="IsBlank_Function!A1" xr:uid="{DEC8DCF8-9B32-43E7-B665-E13D79FFE2D4}"/>
    <hyperlink ref="A106" location="IsNonText_Function!A1" tooltip="Click Here to Redirect To worksheet" display="IsNonText_Function!A1" xr:uid="{901753A1-FAA0-4957-AA7F-8429C4A527B5}"/>
    <hyperlink ref="A38" location="IsOdd_Function!A1" tooltip="Click Here to Redirect To worksheet" display="IsOdd_Function!A1" xr:uid="{9DAF770A-0430-42F0-90E9-EAA3913012A1}"/>
    <hyperlink ref="A81" location="IsEven_Function!A1" tooltip="Click Here to Redirect To worksheet" display="IsEven_Function!A1" xr:uid="{5E330780-1436-4F6D-B639-02D50A59BE6F}"/>
    <hyperlink ref="A30" location="IsFormula_Function!A1" tooltip="Click Here to Redirect To worksheet" display="IsFormula_Function!A1" xr:uid="{1A7AD8B6-51BF-4958-A6B7-89B7132AE058}"/>
    <hyperlink ref="A12" location="Cell_Function_info_type_address!A1" tooltip="Click Here to Redirect To worksheet" display="Cell_Function_info_type_address!A1" xr:uid="{D0A9BED1-65E2-461D-B623-0B649D0A0BDF}"/>
    <hyperlink ref="A14" location="Cell_Function_info_type_content!A1" tooltip="Click Here to Redirect To worksheet" display="Cell_Function_info_type_content!A1" xr:uid="{E4BAF518-1190-460F-91EF-B786FB5FC290}"/>
    <hyperlink ref="A15" location="Cell_Function_info_FileName!A1" tooltip="Click Here to Redirect To worksheet" display="Cell_Function_info_FileName!A1" xr:uid="{BED68FEA-3614-4CEB-8360-B11DF7E02DEF}"/>
    <hyperlink ref="A13" location="Cell_Function_infotype_Col!A1" tooltip="Click Here to Redirect To worksheet" display="Cell_Function_infotype_Col!A1" xr:uid="{1036AEF4-5EEB-411A-B220-081D960E8F89}"/>
    <hyperlink ref="A16" location="Cell_Function_infotype_Row!A1" tooltip="Click Here to Redirect To worksheet" display="Cell_Function_infotype_Row!A1" xr:uid="{D686611C-BFF3-4564-A8E9-D7282567FD48}"/>
    <hyperlink ref="A18" location="Cell_Function_infotype_Width!A1" tooltip="Click Here to Redirect To worksheet" display="Cell_Function_infotype_Width!A1" xr:uid="{795A7D57-290B-423E-B1E1-268A200B557D}"/>
    <hyperlink ref="A17" location="Cell_Function_infotype_Type!A1" tooltip="Click Here to Redirect To worksheet" display="Cell_Function_infotype_Type!A1" xr:uid="{3CC142D7-52D7-44AE-89BD-245CD51193BD}"/>
    <hyperlink ref="A45" location="Sheet_Function!A1" tooltip="Click Here to Redirect To worksheet" display="Sheet_Function!A1" xr:uid="{F908122B-6E2C-43E3-8A1E-09950A2386F7}"/>
    <hyperlink ref="A138" location="SumIF_Partial_Match_PP!A1" tooltip="Click Here to Redirect To worksheet" display="SumIF_Partial_Match_PP!A1" xr:uid="{30DF2F72-C7A2-4832-8104-72E7A8F42A02}"/>
    <hyperlink ref="A136" location="Sqrt_Function!A1" tooltip="Click Here to Redirect To worksheet" display="Sqrt_Function!A1" xr:uid="{15D15FAE-E592-41ED-B503-D56323499B9A}"/>
    <hyperlink ref="A23" location="Even_Function!A1" tooltip="Click Here to Redirect To worksheet" display="Even_Function!A1" xr:uid="{065B9768-7523-486E-B1B8-D211C83A0738}"/>
    <hyperlink ref="A39" location="Odd_Function!A1" tooltip="Click Here to Redirect To worksheet" display="Odd_Function!A1" xr:uid="{A6E17884-A357-4FCB-A9DA-45884621D48D}"/>
    <hyperlink ref="A37" location="Mod_Function!A1" tooltip="Click Here to Redirect To worksheet" display="Mod_Function!A1" xr:uid="{ABACB2EC-09E1-4364-9D3A-570F0D0A8645}"/>
    <hyperlink ref="A40" location="Quotient_Function!A1" tooltip="Click Here to Redirect To worksheet" display="Quotient_Function!A1" xr:uid="{742C6B49-D63D-4A17-86F2-077A2F9F3282}"/>
    <hyperlink ref="A129" location="Roman_Function!A1" tooltip="Click Here to Redirect To worksheet" display="Roman_Function!A1" xr:uid="{D9BE6B9F-3D5C-4137-95EC-2B76C65C1C40}"/>
    <hyperlink ref="A130" location="Round_Function!A1" tooltip="Click Here to Redirect To worksheet" display="Round_Function!A1" xr:uid="{0F0AD357-B578-48E4-9A54-2241F74E275C}"/>
    <hyperlink ref="A132" location="Roundup_Function!A1" tooltip="Click Here to Redirect To worksheet" display="Roundup_Function!A1" xr:uid="{DCFFAE0A-B77D-4E53-AA5C-8D131B40FA72}"/>
    <hyperlink ref="A131" location="RoundDown_Function!A1" tooltip="Click Here to Redirect To worksheet" display="RoundDown_Function!A1" xr:uid="{03D1377B-6E69-4DD9-B831-D5993CC5527F}"/>
    <hyperlink ref="A53" location="SumIF_Function!A1" tooltip="Click Here to Redirect To worksheet" display="SumIF_Function!A1" xr:uid="{3321CD89-4EC3-47C5-B635-A757EB366923}"/>
    <hyperlink ref="A24" location="Sum_Function!A1" tooltip="Click Here to Redirect To worksheet" display="Sum_Function!A1" xr:uid="{A85FFE0A-6023-4525-A39A-0E254A3F4F80}"/>
    <hyperlink ref="A49" location="SumIF_Function_Dates!A1" tooltip="Click Here to Redirect To worksheet" display="SumIF_Function_Dates!A1" xr:uid="{B1B09591-F097-4520-A99E-31D690F9D9C8}"/>
    <hyperlink ref="A52" location="SumIF_Multi_Condns!A1" tooltip="Click Here to Redirect To worksheet" display="SumIF_Multi_Condns!A1" xr:uid="{6FC44E2D-51E5-49B8-9B4E-E7C253C11F76}"/>
    <hyperlink ref="A54" location="SumIFs_Function_With_Dates!A1" tooltip="Click Here to Redirect To worksheet" display="SumIFs_Function_With_Dates!A1" xr:uid="{4CC36630-749B-4B74-BE99-8CD7532F5181}"/>
    <hyperlink ref="A51" location="SumIFs_Function_With_Wildcard!A1" tooltip="Click Here to Redirect To worksheet" display="SumIFs_Function_With_Wildcard!A1" xr:uid="{82E1C601-3839-4964-BC0E-3C25992383F3}"/>
    <hyperlink ref="A50" location="SumIF_Based_On_WildCard_Chactr!A1" tooltip="Click Here to Redirect To worksheet" display="SumIF_Based_On_WildCard_Chactr!A1" xr:uid="{DD108D68-CDBA-4605-8F54-13E188B00089}"/>
    <hyperlink ref="A48" location="Sum_The_Named_Range!A1" tooltip="Click Here to Redirect To worksheet" display="Sum_The_Named_Range!A1" xr:uid="{D9AA2F70-5449-489B-ABCC-6A9E027F94AB}"/>
    <hyperlink ref="A57" location="ABS_Function!A1" tooltip="Click Here to Redirect To worksheet" display="ABS_Function!A1" xr:uid="{CB311F04-63E4-43FC-BA10-11A688A2BB5B}"/>
    <hyperlink ref="A5" location="Aggregate_Average!A1" tooltip="Click Here to Redirect To worksheet" display="Aggregate_Average!A1" xr:uid="{7A477304-9CD3-494C-A5C2-06D5E9997703}"/>
    <hyperlink ref="A6" location="Aggregate_Count!A1" tooltip="Click Here to Redirect To worksheet" display="Aggregate_Count!A1" xr:uid="{AA0BBF59-1EA7-47E3-9E39-22128FC0CD79}"/>
    <hyperlink ref="A2" location="Aggregate_CountA!A1" tooltip="Click Here to Redirect To worksheet" display="Aggregate_CountA!A1" xr:uid="{1A1BB1B0-5582-4ECA-9709-F6706D67C8E3}"/>
    <hyperlink ref="A3" location="Aggregate_Max!A1" tooltip="Click Here to Redirect To worksheet" display="Aggregate_Max!A1" xr:uid="{47F2F063-42DA-46FC-9452-D48418ECB396}"/>
    <hyperlink ref="A4" location="Aggregate_Min!A1" tooltip="Click Here to Redirect To worksheet" display="Aggregate_Min!A1" xr:uid="{A7C94179-4D20-4C3B-90E4-914B63DA589D}"/>
    <hyperlink ref="A47" location="Sum_Large_Three_Values!A1" tooltip="Click Here to Redirect To worksheet" display="Sum_Large_Three_Values!A1" xr:uid="{437970B9-F478-4F72-B6CE-836ACC5A30F1}"/>
    <hyperlink ref="A43" location="Rank_Function_Asc!A1" tooltip="Click Here to Redirect To worksheet" display="Rank_Function_Asc!A1" xr:uid="{99621192-8856-40EE-85E5-31CB787BB1C1}"/>
    <hyperlink ref="A44" location="Rank_Function_Desc!A1" tooltip="Click Here to Redirect To worksheet" display="Rank_Function_Desc!A1" xr:uid="{F0270FC6-6AC4-4E32-A30C-07EB253EEB3E}"/>
    <hyperlink ref="A41" location="Rank_In_Asc_Dupes!A1" tooltip="Click Here to Redirect To worksheet" display="Rank_In_Asc_Dupes!A1" xr:uid="{8B11A25F-0293-4CBD-8D08-AA74975CCA37}"/>
    <hyperlink ref="A42" location="Rank_In_Desc_Dupes!A1" tooltip="Click Here to Redirect To worksheet" display="Rank_In_Desc_Dupes!A1" xr:uid="{D3092CA4-CF6F-45EB-BA9C-420E74DE4E01}"/>
    <hyperlink ref="A75" location="SNo_Using_IsBlank_Fun!A1" tooltip="Click Here to Redirect To worksheet" display="SNo_Using_IsBlank_Fun!A1" xr:uid="{38A50DB3-1AB2-49E7-918F-6575BF7320CA}"/>
    <hyperlink ref="A91" location="Split_the_Left_Of_Text!A1" tooltip="Click Here to Redirect To worksheet" display="Split_the_Left_Of_Text!A1" xr:uid="{981A5DD3-C92D-4224-86FA-082DA68D9D92}"/>
    <hyperlink ref="A92" location="Split_the_Right_Of_Text!A1" tooltip="Click Here to Redirect To worksheet" display="Split_the_Right_Of_Text!A1" xr:uid="{98FCE80A-6789-4BD8-BA2A-38952833AB08}"/>
    <hyperlink ref="A108" location="Split_the_Left_Of_Space!A1" tooltip="Click Here to Redirect To worksheet" display="Split_the_Left_Of_Space!A1" xr:uid="{24CD4AAC-4438-4AC8-8553-A34B19B39335}"/>
    <hyperlink ref="A127" location="Split_the_Right_Of_Space!A1" tooltip="Click Here to Redirect To worksheet" display="Split_the_Right_Of_Space!A1" xr:uid="{8E5797EC-F7F7-43DA-9375-802842136FA2}"/>
    <hyperlink ref="A103" location="MID_Function_Extract_GmailIDs!A1" tooltip="Click Here to Redirect To worksheet" display="MID_Function_Extract_GmailIDs!A1" xr:uid="{452ABCD0-8B33-4B3B-B0B5-73DFA555503F}"/>
    <hyperlink ref="A109" location="Remove_Last_Two_Chars_Left_Len!A1" tooltip="Click Here to Redirect To worksheet" display="Remove_Last_Two_Chars_Left_Len!A1" xr:uid="{33A6A25D-C41C-4FD4-99CB-B12DE7D1316F}"/>
    <hyperlink ref="A101" location="Remove_Duplicates_IF_CountIF!A1" tooltip="Click Here to Redirect To worksheet" display="Remove_Duplicates_IF_CountIF!A1" xr:uid="{5AF2CC7F-34BF-4A9F-B945-FCE478968162}"/>
    <hyperlink ref="A102" location="Retrieve_Duplicates_IF_CountIF!A1" tooltip="Click Here to Redirect To worksheet" display="Retrieve_Duplicates_IF_CountIF!A1" xr:uid="{7C35F5F9-78CC-4598-877F-45308F92B548}"/>
    <hyperlink ref="A125" location="Replace_Using_IF_And_Left_Func!A1" tooltip="Click Here to Redirect To worksheet" display="Replace_Using_IF_And_Left_Func!A1" xr:uid="{857D098F-3C12-4C33-B4DD-9779FDD11544}"/>
    <hyperlink ref="A78" location="Dates_With_increasing!A1" tooltip="Click Here to Redirect To worksheet" display="Dates_With_increasing!A1" xr:uid="{178B923E-A961-4DB9-B49C-6490E3121CB1}"/>
    <hyperlink ref="A77" location="Dates_With_Decr!A1" tooltip="Click Here to Redirect To worksheet" display="Dates_With_Decr!A1" xr:uid="{030988E9-318D-46A0-A565-27797EFD07B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4248D-A8A1-4069-AF28-E0A92899962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8.42578125" bestFit="1" customWidth="1"/>
    <col min="2" max="2" width="10.28515625" bestFit="1" customWidth="1"/>
    <col min="3" max="3" width="24" bestFit="1" customWidth="1"/>
  </cols>
  <sheetData>
    <row r="1" spans="1:10" ht="24.75" thickBot="1" x14ac:dyDescent="0.45">
      <c r="A1" s="1" t="s">
        <v>87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82</v>
      </c>
      <c r="B3" s="3" t="str">
        <f>RIGHT(A3,1)</f>
        <v>e</v>
      </c>
      <c r="C3" s="3" t="s">
        <v>88</v>
      </c>
    </row>
    <row r="4" spans="1:10" ht="24.75" thickBot="1" x14ac:dyDescent="0.45">
      <c r="A4" s="3" t="s">
        <v>83</v>
      </c>
      <c r="B4" s="3" t="str">
        <f>RIGHT(A3,2)</f>
        <v>ne</v>
      </c>
      <c r="C4" s="3" t="s">
        <v>89</v>
      </c>
    </row>
    <row r="5" spans="1:10" ht="24.75" thickBot="1" x14ac:dyDescent="0.45">
      <c r="A5" s="3" t="s">
        <v>84</v>
      </c>
      <c r="B5" s="3" t="str">
        <f>RIGHT(A3,3)</f>
        <v>One</v>
      </c>
      <c r="C5" s="3" t="s">
        <v>90</v>
      </c>
    </row>
    <row r="6" spans="1:10" ht="24.75" thickBot="1" x14ac:dyDescent="0.45">
      <c r="A6" s="3" t="s">
        <v>85</v>
      </c>
      <c r="B6" s="3" t="str">
        <f>RIGHT(A3,4)</f>
        <v xml:space="preserve"> One</v>
      </c>
      <c r="C6" s="3" t="s">
        <v>91</v>
      </c>
    </row>
    <row r="7" spans="1:10" ht="24.75" thickBot="1" x14ac:dyDescent="0.45">
      <c r="A7" s="3" t="s">
        <v>86</v>
      </c>
      <c r="B7" s="3" t="str">
        <f>RIGHT(A3,5)</f>
        <v>t One</v>
      </c>
      <c r="C7" s="3" t="s">
        <v>92</v>
      </c>
    </row>
    <row r="11" spans="1:10" ht="24" x14ac:dyDescent="0.4">
      <c r="A11" s="6" t="s">
        <v>93</v>
      </c>
    </row>
  </sheetData>
  <mergeCells count="1">
    <mergeCell ref="A1:C1"/>
  </mergeCells>
  <hyperlinks>
    <hyperlink ref="J1" location="Index!A1" tooltip="Click Here to Redirect To Index Page" display="Index!A1" xr:uid="{86BA7357-2B9E-4940-9A2C-CBEB84D5EE46}"/>
  </hyperlink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11A9E-146D-49F3-9511-DC801741B21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" bestFit="1" customWidth="1"/>
    <col min="3" max="3" width="30.140625" bestFit="1" customWidth="1"/>
  </cols>
  <sheetData>
    <row r="1" spans="1:10" ht="24.75" thickBot="1" x14ac:dyDescent="0.45">
      <c r="A1" s="1" t="s">
        <v>747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ISNONTEXT(A3)</f>
        <v>0</v>
      </c>
      <c r="C3" s="3" t="s">
        <v>748</v>
      </c>
    </row>
    <row r="4" spans="1:10" ht="24.75" thickBot="1" x14ac:dyDescent="0.45">
      <c r="A4" s="3" t="s">
        <v>2</v>
      </c>
      <c r="B4" s="3" t="b">
        <f t="shared" ref="B4:B7" si="0">ISNONTEXT(A4)</f>
        <v>0</v>
      </c>
      <c r="C4" s="3" t="s">
        <v>749</v>
      </c>
    </row>
    <row r="5" spans="1:10" ht="24.75" thickBot="1" x14ac:dyDescent="0.45">
      <c r="A5" s="3">
        <v>12345</v>
      </c>
      <c r="B5" s="3" t="b">
        <f t="shared" si="0"/>
        <v>1</v>
      </c>
      <c r="C5" s="3" t="s">
        <v>750</v>
      </c>
    </row>
    <row r="6" spans="1:10" ht="24.75" thickBot="1" x14ac:dyDescent="0.45">
      <c r="A6" s="3" t="s">
        <v>4</v>
      </c>
      <c r="B6" s="3" t="b">
        <f t="shared" si="0"/>
        <v>0</v>
      </c>
      <c r="C6" s="3" t="s">
        <v>751</v>
      </c>
    </row>
    <row r="7" spans="1:10" ht="24.75" thickBot="1" x14ac:dyDescent="0.45">
      <c r="A7" s="3" t="s">
        <v>5</v>
      </c>
      <c r="B7" s="3" t="b">
        <f t="shared" si="0"/>
        <v>0</v>
      </c>
      <c r="C7" s="3" t="s">
        <v>752</v>
      </c>
    </row>
    <row r="11" spans="1:10" ht="24" x14ac:dyDescent="0.4">
      <c r="A11" s="6" t="s">
        <v>753</v>
      </c>
    </row>
  </sheetData>
  <mergeCells count="1">
    <mergeCell ref="A1:C1"/>
  </mergeCells>
  <hyperlinks>
    <hyperlink ref="J1" location="Index!A1" tooltip="Click Here to Redirect To Index Page" display="Index!A1" xr:uid="{2BC9CA8F-1534-4D20-B182-133F1B801871}"/>
  </hyperlink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63BE1-4FF5-46E0-A927-4D86D5CD16E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21.42578125" bestFit="1" customWidth="1"/>
  </cols>
  <sheetData>
    <row r="1" spans="1:10" ht="24.75" thickBot="1" x14ac:dyDescent="0.45">
      <c r="A1" s="1" t="s">
        <v>754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b">
        <f>ISODD(B3)</f>
        <v>0</v>
      </c>
      <c r="D3" s="3" t="s">
        <v>755</v>
      </c>
    </row>
    <row r="4" spans="1:10" ht="24.75" thickBot="1" x14ac:dyDescent="0.45">
      <c r="A4" s="3" t="s">
        <v>2</v>
      </c>
      <c r="B4" s="3">
        <v>33</v>
      </c>
      <c r="C4" s="3" t="b">
        <f t="shared" ref="C4:C7" si="0">ISODD(B4)</f>
        <v>1</v>
      </c>
      <c r="D4" s="3" t="s">
        <v>756</v>
      </c>
    </row>
    <row r="5" spans="1:10" ht="24.75" thickBot="1" x14ac:dyDescent="0.45">
      <c r="A5" s="3" t="s">
        <v>3</v>
      </c>
      <c r="B5" s="3">
        <v>44</v>
      </c>
      <c r="C5" s="3" t="b">
        <f t="shared" si="0"/>
        <v>0</v>
      </c>
      <c r="D5" s="3" t="s">
        <v>757</v>
      </c>
    </row>
    <row r="6" spans="1:10" ht="24.75" thickBot="1" x14ac:dyDescent="0.45">
      <c r="A6" s="3" t="s">
        <v>4</v>
      </c>
      <c r="B6" s="3">
        <v>55</v>
      </c>
      <c r="C6" s="3" t="b">
        <f t="shared" si="0"/>
        <v>1</v>
      </c>
      <c r="D6" s="3" t="s">
        <v>758</v>
      </c>
    </row>
    <row r="7" spans="1:10" ht="24.75" thickBot="1" x14ac:dyDescent="0.45">
      <c r="A7" s="3" t="s">
        <v>5</v>
      </c>
      <c r="B7" s="3">
        <v>66</v>
      </c>
      <c r="C7" s="3" t="b">
        <f t="shared" si="0"/>
        <v>0</v>
      </c>
      <c r="D7" s="3" t="s">
        <v>759</v>
      </c>
    </row>
    <row r="11" spans="1:10" ht="24" x14ac:dyDescent="0.4">
      <c r="A11" s="6" t="s">
        <v>760</v>
      </c>
    </row>
  </sheetData>
  <mergeCells count="1">
    <mergeCell ref="A1:D1"/>
  </mergeCells>
  <hyperlinks>
    <hyperlink ref="J1" location="Index!A1" tooltip="Click Here to Redirect To Index Page" display="Index!A1" xr:uid="{03B6F985-154E-4F34-855E-109CED79698E}"/>
  </hyperlink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CE309-F12F-4C40-A685-598DBF61BAC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22.140625" bestFit="1" customWidth="1"/>
  </cols>
  <sheetData>
    <row r="1" spans="1:10" ht="24.75" thickBot="1" x14ac:dyDescent="0.45">
      <c r="A1" s="1" t="s">
        <v>761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b">
        <f>ISEVEN(B3)</f>
        <v>1</v>
      </c>
      <c r="D3" s="3" t="s">
        <v>762</v>
      </c>
    </row>
    <row r="4" spans="1:10" ht="24.75" thickBot="1" x14ac:dyDescent="0.45">
      <c r="A4" s="3" t="s">
        <v>2</v>
      </c>
      <c r="B4" s="3">
        <v>33</v>
      </c>
      <c r="C4" s="3" t="b">
        <f t="shared" ref="C4:C7" si="0">ISEVEN(B4)</f>
        <v>0</v>
      </c>
      <c r="D4" s="3" t="s">
        <v>763</v>
      </c>
    </row>
    <row r="5" spans="1:10" ht="24.75" thickBot="1" x14ac:dyDescent="0.45">
      <c r="A5" s="3" t="s">
        <v>3</v>
      </c>
      <c r="B5" s="3">
        <v>44</v>
      </c>
      <c r="C5" s="3" t="b">
        <f t="shared" si="0"/>
        <v>1</v>
      </c>
      <c r="D5" s="3" t="s">
        <v>764</v>
      </c>
    </row>
    <row r="6" spans="1:10" ht="24.75" thickBot="1" x14ac:dyDescent="0.45">
      <c r="A6" s="3" t="s">
        <v>4</v>
      </c>
      <c r="B6" s="3">
        <v>55</v>
      </c>
      <c r="C6" s="3" t="b">
        <f t="shared" si="0"/>
        <v>0</v>
      </c>
      <c r="D6" s="3" t="s">
        <v>765</v>
      </c>
    </row>
    <row r="7" spans="1:10" ht="24.75" thickBot="1" x14ac:dyDescent="0.45">
      <c r="A7" s="3" t="s">
        <v>5</v>
      </c>
      <c r="B7" s="3">
        <v>66</v>
      </c>
      <c r="C7" s="3" t="b">
        <f t="shared" si="0"/>
        <v>1</v>
      </c>
      <c r="D7" s="3" t="s">
        <v>766</v>
      </c>
    </row>
    <row r="11" spans="1:10" ht="24" x14ac:dyDescent="0.4">
      <c r="A11" s="6" t="s">
        <v>767</v>
      </c>
    </row>
  </sheetData>
  <mergeCells count="1">
    <mergeCell ref="A1:D1"/>
  </mergeCells>
  <hyperlinks>
    <hyperlink ref="J1" location="Index!A1" tooltip="Click Here to Redirect To Index Page" display="Index!A1" xr:uid="{B2BF3770-D125-48B3-8C47-E24B02301C27}"/>
  </hyperlink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644D2-D138-4E11-8F2B-B8F59743893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30.42578125" bestFit="1" customWidth="1"/>
  </cols>
  <sheetData>
    <row r="1" spans="1:10" ht="24.75" thickBot="1" x14ac:dyDescent="0.45">
      <c r="A1" s="1" t="s">
        <v>768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b">
        <f>_xlfn.ISFORMULA(B3)</f>
        <v>0</v>
      </c>
      <c r="D3" s="3" t="s">
        <v>769</v>
      </c>
    </row>
    <row r="4" spans="1:10" ht="24.75" thickBot="1" x14ac:dyDescent="0.45">
      <c r="A4" s="3" t="s">
        <v>2</v>
      </c>
      <c r="B4" s="3">
        <v>33</v>
      </c>
      <c r="C4" s="3" t="b">
        <f t="shared" ref="C4:C7" si="0">_xlfn.ISFORMULA(B4)</f>
        <v>0</v>
      </c>
      <c r="D4" s="3" t="s">
        <v>770</v>
      </c>
    </row>
    <row r="5" spans="1:10" ht="24.75" thickBot="1" x14ac:dyDescent="0.45">
      <c r="A5" s="3" t="s">
        <v>3</v>
      </c>
      <c r="B5" s="3">
        <v>44</v>
      </c>
      <c r="C5" s="3" t="b">
        <f t="shared" si="0"/>
        <v>0</v>
      </c>
      <c r="D5" s="3" t="s">
        <v>771</v>
      </c>
    </row>
    <row r="6" spans="1:10" ht="24.75" thickBot="1" x14ac:dyDescent="0.45">
      <c r="A6" s="3" t="s">
        <v>4</v>
      </c>
      <c r="B6" s="3">
        <f>B5+B4</f>
        <v>77</v>
      </c>
      <c r="C6" s="3" t="b">
        <f t="shared" si="0"/>
        <v>1</v>
      </c>
      <c r="D6" s="3" t="s">
        <v>772</v>
      </c>
    </row>
    <row r="7" spans="1:10" ht="24.75" thickBot="1" x14ac:dyDescent="0.45">
      <c r="A7" s="3" t="s">
        <v>5</v>
      </c>
      <c r="B7" s="3">
        <v>66</v>
      </c>
      <c r="C7" s="3" t="b">
        <f t="shared" si="0"/>
        <v>0</v>
      </c>
      <c r="D7" s="3" t="s">
        <v>773</v>
      </c>
    </row>
    <row r="11" spans="1:10" ht="24" x14ac:dyDescent="0.4">
      <c r="A11" s="6" t="s">
        <v>774</v>
      </c>
    </row>
  </sheetData>
  <mergeCells count="1">
    <mergeCell ref="A1:D1"/>
  </mergeCells>
  <hyperlinks>
    <hyperlink ref="J1" location="Index!A1" tooltip="Click Here to Redirect To Index Page" display="Index!A1" xr:uid="{D968488E-6C3A-419A-94C2-38D62B7B3A84}"/>
  </hyperlink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B15C-4931-46EA-AF13-70CF74A117B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3.7109375" bestFit="1" customWidth="1"/>
  </cols>
  <sheetData>
    <row r="1" spans="1:10" ht="24.75" thickBot="1" x14ac:dyDescent="0.45">
      <c r="A1" s="1" t="s">
        <v>775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str">
        <f ca="1">CELL("address",A3)</f>
        <v>$A$3</v>
      </c>
      <c r="D3" s="3" t="s">
        <v>776</v>
      </c>
    </row>
    <row r="4" spans="1:10" ht="24.75" thickBot="1" x14ac:dyDescent="0.45">
      <c r="A4" s="3" t="s">
        <v>2</v>
      </c>
      <c r="B4" s="3">
        <v>33</v>
      </c>
      <c r="C4" s="3" t="str">
        <f t="shared" ref="C4:C7" ca="1" si="0">CELL("address",A4)</f>
        <v>$A$4</v>
      </c>
      <c r="D4" s="3" t="s">
        <v>777</v>
      </c>
    </row>
    <row r="5" spans="1:10" ht="24.75" thickBot="1" x14ac:dyDescent="0.45">
      <c r="A5" s="3" t="s">
        <v>3</v>
      </c>
      <c r="B5" s="3">
        <v>44</v>
      </c>
      <c r="C5" s="3" t="str">
        <f t="shared" ca="1" si="0"/>
        <v>$A$5</v>
      </c>
      <c r="D5" s="3" t="s">
        <v>778</v>
      </c>
    </row>
    <row r="6" spans="1:10" ht="24.75" thickBot="1" x14ac:dyDescent="0.45">
      <c r="A6" s="3" t="s">
        <v>4</v>
      </c>
      <c r="B6" s="3">
        <v>55</v>
      </c>
      <c r="C6" s="3" t="str">
        <f t="shared" ca="1" si="0"/>
        <v>$A$6</v>
      </c>
      <c r="D6" s="3" t="s">
        <v>779</v>
      </c>
    </row>
    <row r="7" spans="1:10" ht="24.75" thickBot="1" x14ac:dyDescent="0.45">
      <c r="A7" s="3" t="s">
        <v>5</v>
      </c>
      <c r="B7" s="3">
        <v>66</v>
      </c>
      <c r="C7" s="3" t="str">
        <f t="shared" ca="1" si="0"/>
        <v>$A$7</v>
      </c>
      <c r="D7" s="3" t="s">
        <v>780</v>
      </c>
    </row>
    <row r="11" spans="1:10" ht="24" x14ac:dyDescent="0.4">
      <c r="A11" s="6" t="s">
        <v>781</v>
      </c>
    </row>
  </sheetData>
  <mergeCells count="1">
    <mergeCell ref="A1:D1"/>
  </mergeCells>
  <hyperlinks>
    <hyperlink ref="J1" location="Index!A1" tooltip="Click Here to Redirect To Index Page" display="Index!A1" xr:uid="{68530D05-A1E1-4C9A-A44D-68AB84456367}"/>
  </hyperlink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A707B-FE09-4548-B1BA-890E9F5759D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1.85546875" bestFit="1" customWidth="1"/>
    <col min="4" max="4" width="35.140625" bestFit="1" customWidth="1"/>
  </cols>
  <sheetData>
    <row r="1" spans="1:10" ht="24.75" thickBot="1" x14ac:dyDescent="0.45">
      <c r="A1" s="1" t="s">
        <v>782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str">
        <f ca="1">CELL("contents",A3)</f>
        <v>Apple</v>
      </c>
      <c r="D3" s="3" t="s">
        <v>783</v>
      </c>
    </row>
    <row r="4" spans="1:10" ht="24.75" thickBot="1" x14ac:dyDescent="0.45">
      <c r="A4" s="3" t="s">
        <v>2</v>
      </c>
      <c r="B4" s="3">
        <v>33</v>
      </c>
      <c r="C4" s="3" t="str">
        <f t="shared" ref="C4:C7" ca="1" si="0">CELL("contents",A4)</f>
        <v>Banana</v>
      </c>
      <c r="D4" s="3" t="s">
        <v>784</v>
      </c>
    </row>
    <row r="5" spans="1:10" ht="24.75" thickBot="1" x14ac:dyDescent="0.45">
      <c r="A5" s="3" t="s">
        <v>3</v>
      </c>
      <c r="B5" s="3">
        <v>44</v>
      </c>
      <c r="C5" s="3" t="str">
        <f t="shared" ca="1" si="0"/>
        <v>Orange</v>
      </c>
      <c r="D5" s="3" t="s">
        <v>785</v>
      </c>
    </row>
    <row r="6" spans="1:10" ht="24.75" thickBot="1" x14ac:dyDescent="0.45">
      <c r="A6" s="3" t="s">
        <v>4</v>
      </c>
      <c r="B6" s="3">
        <v>55</v>
      </c>
      <c r="C6" s="3" t="str">
        <f t="shared" ca="1" si="0"/>
        <v>Grapes</v>
      </c>
      <c r="D6" s="3" t="s">
        <v>786</v>
      </c>
    </row>
    <row r="7" spans="1:10" ht="24.75" thickBot="1" x14ac:dyDescent="0.45">
      <c r="A7" s="3" t="s">
        <v>5</v>
      </c>
      <c r="B7" s="3">
        <v>66</v>
      </c>
      <c r="C7" s="3" t="str">
        <f t="shared" ca="1" si="0"/>
        <v>Papaya</v>
      </c>
      <c r="D7" s="3" t="s">
        <v>787</v>
      </c>
    </row>
    <row r="11" spans="1:10" ht="24" x14ac:dyDescent="0.4">
      <c r="A11" s="6" t="s">
        <v>788</v>
      </c>
    </row>
  </sheetData>
  <mergeCells count="1">
    <mergeCell ref="A1:D1"/>
  </mergeCells>
  <hyperlinks>
    <hyperlink ref="J1" location="Index!A1" tooltip="Click Here to Redirect To Index Page" display="Index!A1" xr:uid="{29436DD4-A11E-4E45-AD20-14601AF3E973}"/>
  </hyperlink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12488-0B87-4860-A3C2-B21AB8CA1FDB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5.28515625" bestFit="1" customWidth="1"/>
  </cols>
  <sheetData>
    <row r="1" spans="1:10" ht="24.75" thickBot="1" x14ac:dyDescent="0.45">
      <c r="A1" s="1" t="s">
        <v>789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str">
        <f ca="1">CELL("filename",A3)</f>
        <v/>
      </c>
      <c r="D3" s="3" t="s">
        <v>790</v>
      </c>
    </row>
    <row r="4" spans="1:10" ht="24.75" thickBot="1" x14ac:dyDescent="0.45">
      <c r="A4" s="3" t="s">
        <v>2</v>
      </c>
      <c r="B4" s="3">
        <v>33</v>
      </c>
      <c r="C4" s="3" t="str">
        <f t="shared" ref="C4:C7" ca="1" si="0">CELL("filename",A4)</f>
        <v/>
      </c>
      <c r="D4" s="3" t="s">
        <v>791</v>
      </c>
    </row>
    <row r="5" spans="1:10" ht="24.75" thickBot="1" x14ac:dyDescent="0.45">
      <c r="A5" s="3" t="s">
        <v>3</v>
      </c>
      <c r="B5" s="3">
        <v>44</v>
      </c>
      <c r="C5" s="3" t="str">
        <f t="shared" ca="1" si="0"/>
        <v/>
      </c>
      <c r="D5" s="3" t="s">
        <v>792</v>
      </c>
    </row>
    <row r="6" spans="1:10" ht="24.75" thickBot="1" x14ac:dyDescent="0.45">
      <c r="A6" s="3" t="s">
        <v>4</v>
      </c>
      <c r="B6" s="3">
        <v>55</v>
      </c>
      <c r="C6" s="3" t="str">
        <f t="shared" ca="1" si="0"/>
        <v/>
      </c>
      <c r="D6" s="3" t="s">
        <v>793</v>
      </c>
    </row>
    <row r="7" spans="1:10" ht="24.75" thickBot="1" x14ac:dyDescent="0.45">
      <c r="A7" s="3" t="s">
        <v>5</v>
      </c>
      <c r="B7" s="3">
        <v>66</v>
      </c>
      <c r="C7" s="3" t="str">
        <f t="shared" ca="1" si="0"/>
        <v/>
      </c>
      <c r="D7" s="3" t="s">
        <v>794</v>
      </c>
    </row>
    <row r="11" spans="1:10" ht="24" x14ac:dyDescent="0.4">
      <c r="A11" s="6" t="s">
        <v>795</v>
      </c>
    </row>
  </sheetData>
  <mergeCells count="1">
    <mergeCell ref="A1:D1"/>
  </mergeCells>
  <hyperlinks>
    <hyperlink ref="J1" location="Index!A1" tooltip="Click Here to Redirect To Index Page" display="Index!A1" xr:uid="{ADE1DF0E-7481-464A-8D2E-299BCF3FB97A}"/>
  </hyperlink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F8E8A-0738-4B7C-A5B7-50F7272E5AB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8.140625" bestFit="1" customWidth="1"/>
  </cols>
  <sheetData>
    <row r="1" spans="1:10" ht="24.75" thickBot="1" x14ac:dyDescent="0.45">
      <c r="A1" s="1" t="s">
        <v>796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 ca="1">CELL("Col",A3)</f>
        <v>1</v>
      </c>
      <c r="D3" s="3" t="s">
        <v>797</v>
      </c>
    </row>
    <row r="4" spans="1:10" ht="24.75" thickBot="1" x14ac:dyDescent="0.45">
      <c r="A4" s="3" t="s">
        <v>2</v>
      </c>
      <c r="B4" s="3">
        <v>33</v>
      </c>
      <c r="C4" s="3">
        <f t="shared" ref="C4:C7" ca="1" si="0">CELL("Col",A4)</f>
        <v>1</v>
      </c>
      <c r="D4" s="3" t="s">
        <v>798</v>
      </c>
    </row>
    <row r="5" spans="1:10" ht="24.75" thickBot="1" x14ac:dyDescent="0.45">
      <c r="A5" s="3" t="s">
        <v>3</v>
      </c>
      <c r="B5" s="3">
        <v>44</v>
      </c>
      <c r="C5" s="3">
        <f t="shared" ca="1" si="0"/>
        <v>1</v>
      </c>
      <c r="D5" s="3" t="s">
        <v>799</v>
      </c>
    </row>
    <row r="6" spans="1:10" ht="24.75" thickBot="1" x14ac:dyDescent="0.45">
      <c r="A6" s="3" t="s">
        <v>4</v>
      </c>
      <c r="B6" s="3">
        <v>55</v>
      </c>
      <c r="C6" s="3">
        <f t="shared" ca="1" si="0"/>
        <v>1</v>
      </c>
      <c r="D6" s="3" t="s">
        <v>800</v>
      </c>
    </row>
    <row r="7" spans="1:10" ht="24.75" thickBot="1" x14ac:dyDescent="0.45">
      <c r="A7" s="3" t="s">
        <v>5</v>
      </c>
      <c r="B7" s="3">
        <v>66</v>
      </c>
      <c r="C7" s="3">
        <f t="shared" ca="1" si="0"/>
        <v>1</v>
      </c>
      <c r="D7" s="3" t="s">
        <v>801</v>
      </c>
    </row>
    <row r="11" spans="1:10" ht="24" x14ac:dyDescent="0.4">
      <c r="A11" s="6" t="s">
        <v>802</v>
      </c>
    </row>
  </sheetData>
  <mergeCells count="1">
    <mergeCell ref="A1:D1"/>
  </mergeCells>
  <hyperlinks>
    <hyperlink ref="J1" location="Index!A1" tooltip="Click Here to Redirect To Index Page" display="Index!A1" xr:uid="{4E710A18-EE46-4D94-860C-A7ED05BD5355}"/>
  </hyperlink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47712-FE22-4A12-805A-22ED5CAD0D6E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9.28515625" bestFit="1" customWidth="1"/>
  </cols>
  <sheetData>
    <row r="1" spans="1:10" ht="24.75" thickBot="1" x14ac:dyDescent="0.45">
      <c r="A1" s="1" t="s">
        <v>803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 ca="1">CELL("Row",A3)</f>
        <v>3</v>
      </c>
      <c r="D3" s="3" t="s">
        <v>804</v>
      </c>
    </row>
    <row r="4" spans="1:10" ht="24.75" thickBot="1" x14ac:dyDescent="0.45">
      <c r="A4" s="3" t="s">
        <v>2</v>
      </c>
      <c r="B4" s="3">
        <v>33</v>
      </c>
      <c r="C4" s="3">
        <f t="shared" ref="C4:C7" ca="1" si="0">CELL("Row",A4)</f>
        <v>4</v>
      </c>
      <c r="D4" s="3" t="s">
        <v>805</v>
      </c>
    </row>
    <row r="5" spans="1:10" ht="24.75" thickBot="1" x14ac:dyDescent="0.45">
      <c r="A5" s="3" t="s">
        <v>3</v>
      </c>
      <c r="B5" s="3">
        <v>44</v>
      </c>
      <c r="C5" s="3">
        <f t="shared" ca="1" si="0"/>
        <v>5</v>
      </c>
      <c r="D5" s="3" t="s">
        <v>806</v>
      </c>
    </row>
    <row r="6" spans="1:10" ht="24.75" thickBot="1" x14ac:dyDescent="0.45">
      <c r="A6" s="3" t="s">
        <v>4</v>
      </c>
      <c r="B6" s="3">
        <v>55</v>
      </c>
      <c r="C6" s="3">
        <f t="shared" ca="1" si="0"/>
        <v>6</v>
      </c>
      <c r="D6" s="3" t="s">
        <v>807</v>
      </c>
    </row>
    <row r="7" spans="1:10" ht="24.75" thickBot="1" x14ac:dyDescent="0.45">
      <c r="A7" s="3" t="s">
        <v>5</v>
      </c>
      <c r="B7" s="3">
        <v>66</v>
      </c>
      <c r="C7" s="3">
        <f t="shared" ca="1" si="0"/>
        <v>7</v>
      </c>
      <c r="D7" s="3" t="s">
        <v>808</v>
      </c>
    </row>
    <row r="11" spans="1:10" ht="24" x14ac:dyDescent="0.4">
      <c r="A11" s="6" t="s">
        <v>809</v>
      </c>
    </row>
  </sheetData>
  <mergeCells count="1">
    <mergeCell ref="A1:D1"/>
  </mergeCells>
  <hyperlinks>
    <hyperlink ref="J1" location="Index!A1" tooltip="Click Here to Redirect To Index Page" display="Index!A1" xr:uid="{379B493D-2117-4802-8B1E-DE8322F2A4BD}"/>
  </hyperlink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D4BF5-9EF5-4A05-A3F2-51868678D3E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2.28515625" bestFit="1" customWidth="1"/>
  </cols>
  <sheetData>
    <row r="1" spans="1:10" ht="24.75" thickBot="1" x14ac:dyDescent="0.45">
      <c r="A1" s="1" t="s">
        <v>810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 ca="1">CELL("Width",A3)</f>
        <v>11</v>
      </c>
      <c r="D3" s="3" t="s">
        <v>811</v>
      </c>
    </row>
    <row r="4" spans="1:10" ht="24.75" thickBot="1" x14ac:dyDescent="0.45">
      <c r="A4" s="3" t="s">
        <v>2</v>
      </c>
      <c r="B4" s="3">
        <v>33</v>
      </c>
      <c r="C4" s="3">
        <f t="shared" ref="C4:C7" ca="1" si="0">CELL("Width",A4)</f>
        <v>11</v>
      </c>
      <c r="D4" s="3" t="s">
        <v>812</v>
      </c>
    </row>
    <row r="5" spans="1:10" ht="24.75" thickBot="1" x14ac:dyDescent="0.45">
      <c r="A5" s="3" t="s">
        <v>3</v>
      </c>
      <c r="B5" s="3">
        <v>44</v>
      </c>
      <c r="C5" s="3">
        <f t="shared" ca="1" si="0"/>
        <v>11</v>
      </c>
      <c r="D5" s="3" t="s">
        <v>813</v>
      </c>
    </row>
    <row r="6" spans="1:10" ht="24.75" thickBot="1" x14ac:dyDescent="0.45">
      <c r="A6" s="3" t="s">
        <v>4</v>
      </c>
      <c r="B6" s="3">
        <v>55</v>
      </c>
      <c r="C6" s="3">
        <f t="shared" ca="1" si="0"/>
        <v>11</v>
      </c>
      <c r="D6" s="3" t="s">
        <v>814</v>
      </c>
    </row>
    <row r="7" spans="1:10" ht="24.75" thickBot="1" x14ac:dyDescent="0.45">
      <c r="A7" s="3" t="s">
        <v>5</v>
      </c>
      <c r="B7" s="3">
        <v>66</v>
      </c>
      <c r="C7" s="3">
        <f t="shared" ca="1" si="0"/>
        <v>11</v>
      </c>
      <c r="D7" s="3" t="s">
        <v>815</v>
      </c>
    </row>
    <row r="11" spans="1:10" ht="24" x14ac:dyDescent="0.4">
      <c r="A11" s="6" t="s">
        <v>816</v>
      </c>
    </row>
  </sheetData>
  <mergeCells count="1">
    <mergeCell ref="A1:D1"/>
  </mergeCells>
  <hyperlinks>
    <hyperlink ref="J1" location="Index!A1" tooltip="Click Here to Redirect To Index Page" display="Index!A1" xr:uid="{F89E6E5D-9402-40DD-AAB6-623A9A4A8347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989CF-C447-43C0-A3C4-A855738DDFD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22.7109375" bestFit="1" customWidth="1"/>
  </cols>
  <sheetData>
    <row r="1" spans="1:10" ht="24.75" thickBot="1" x14ac:dyDescent="0.45">
      <c r="A1" s="1" t="s">
        <v>94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str">
        <f>MID(A3,1,2)</f>
        <v>Ap</v>
      </c>
      <c r="C3" s="3" t="s">
        <v>95</v>
      </c>
    </row>
    <row r="4" spans="1:10" ht="24.75" thickBot="1" x14ac:dyDescent="0.45">
      <c r="A4" s="3" t="s">
        <v>2</v>
      </c>
      <c r="B4" s="3" t="str">
        <f t="shared" ref="B4:B7" si="0">MID(A4,1,2)</f>
        <v>Ba</v>
      </c>
      <c r="C4" s="3" t="s">
        <v>96</v>
      </c>
    </row>
    <row r="5" spans="1:10" ht="24.75" thickBot="1" x14ac:dyDescent="0.45">
      <c r="A5" s="3" t="s">
        <v>3</v>
      </c>
      <c r="B5" s="3" t="str">
        <f t="shared" si="0"/>
        <v>Or</v>
      </c>
      <c r="C5" s="3" t="s">
        <v>97</v>
      </c>
    </row>
    <row r="6" spans="1:10" ht="24.75" thickBot="1" x14ac:dyDescent="0.45">
      <c r="A6" s="3" t="s">
        <v>4</v>
      </c>
      <c r="B6" s="3" t="str">
        <f t="shared" si="0"/>
        <v>Gr</v>
      </c>
      <c r="C6" s="3" t="s">
        <v>98</v>
      </c>
    </row>
    <row r="7" spans="1:10" ht="24.75" thickBot="1" x14ac:dyDescent="0.45">
      <c r="A7" s="3" t="s">
        <v>5</v>
      </c>
      <c r="B7" s="3" t="str">
        <f t="shared" si="0"/>
        <v>Pa</v>
      </c>
      <c r="C7" s="3" t="s">
        <v>99</v>
      </c>
    </row>
    <row r="11" spans="1:10" ht="24" x14ac:dyDescent="0.4">
      <c r="A11" s="6" t="s">
        <v>100</v>
      </c>
    </row>
  </sheetData>
  <mergeCells count="1">
    <mergeCell ref="A1:C1"/>
  </mergeCells>
  <hyperlinks>
    <hyperlink ref="J1" location="Index!A1" tooltip="Click Here to Redirect To Index Page" display="Index!A1" xr:uid="{56672282-3C66-4233-A638-A9558FC6F1E3}"/>
  </hyperlink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6A1A9-1B58-41F0-B567-59D399953B84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9" bestFit="1" customWidth="1"/>
  </cols>
  <sheetData>
    <row r="1" spans="1:10" ht="24.75" thickBot="1" x14ac:dyDescent="0.45">
      <c r="A1" s="1" t="s">
        <v>817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str">
        <f ca="1">CELL("type",A3)</f>
        <v>l</v>
      </c>
      <c r="D3" s="3" t="s">
        <v>818</v>
      </c>
    </row>
    <row r="4" spans="1:10" ht="24.75" thickBot="1" x14ac:dyDescent="0.45">
      <c r="A4" s="3" t="s">
        <v>2</v>
      </c>
      <c r="B4" s="3">
        <v>33</v>
      </c>
      <c r="C4" s="3" t="str">
        <f t="shared" ref="C4:C7" ca="1" si="0">CELL("type",A4)</f>
        <v>l</v>
      </c>
      <c r="D4" s="3" t="s">
        <v>819</v>
      </c>
    </row>
    <row r="5" spans="1:10" ht="24.75" thickBot="1" x14ac:dyDescent="0.45">
      <c r="A5" s="3" t="s">
        <v>3</v>
      </c>
      <c r="B5" s="3">
        <v>44</v>
      </c>
      <c r="C5" s="3" t="str">
        <f t="shared" ca="1" si="0"/>
        <v>l</v>
      </c>
      <c r="D5" s="3" t="s">
        <v>820</v>
      </c>
    </row>
    <row r="6" spans="1:10" ht="24.75" thickBot="1" x14ac:dyDescent="0.45">
      <c r="A6" s="3" t="s">
        <v>4</v>
      </c>
      <c r="B6" s="3">
        <v>55</v>
      </c>
      <c r="C6" s="3" t="str">
        <f t="shared" ca="1" si="0"/>
        <v>l</v>
      </c>
      <c r="D6" s="3" t="s">
        <v>821</v>
      </c>
    </row>
    <row r="7" spans="1:10" ht="24.75" thickBot="1" x14ac:dyDescent="0.45">
      <c r="A7" s="3" t="s">
        <v>5</v>
      </c>
      <c r="B7" s="3">
        <v>66</v>
      </c>
      <c r="C7" s="3" t="str">
        <f t="shared" ca="1" si="0"/>
        <v>l</v>
      </c>
      <c r="D7" s="3" t="s">
        <v>822</v>
      </c>
    </row>
    <row r="11" spans="1:10" ht="24" x14ac:dyDescent="0.4">
      <c r="A11" s="6" t="s">
        <v>823</v>
      </c>
    </row>
  </sheetData>
  <mergeCells count="1">
    <mergeCell ref="A1:D1"/>
  </mergeCells>
  <hyperlinks>
    <hyperlink ref="J1" location="Index!A1" tooltip="Click Here to Redirect To Index Page" display="Index!A1" xr:uid="{5CABB3EC-7805-4B73-97CF-EB3E2AACF152}"/>
  </hyperlink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1EF48-CACD-4CCB-9E37-3542F37D8A8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0.85546875" bestFit="1" customWidth="1"/>
  </cols>
  <sheetData>
    <row r="1" spans="1:10" ht="24.75" thickBot="1" x14ac:dyDescent="0.45">
      <c r="A1" s="1" t="s">
        <v>824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 ca="1">_xlfn.SHEET(A3)</f>
        <v>111</v>
      </c>
      <c r="D3" s="3" t="s">
        <v>825</v>
      </c>
    </row>
    <row r="4" spans="1:10" ht="24.75" thickBot="1" x14ac:dyDescent="0.45">
      <c r="A4" s="3" t="s">
        <v>2</v>
      </c>
      <c r="B4" s="3">
        <v>33</v>
      </c>
      <c r="C4" s="3">
        <f t="shared" ref="C4:C7" ca="1" si="0">_xlfn.SHEET(A4)</f>
        <v>111</v>
      </c>
      <c r="D4" s="3" t="s">
        <v>826</v>
      </c>
    </row>
    <row r="5" spans="1:10" ht="24.75" thickBot="1" x14ac:dyDescent="0.45">
      <c r="A5" s="3" t="s">
        <v>3</v>
      </c>
      <c r="B5" s="3">
        <v>44</v>
      </c>
      <c r="C5" s="3">
        <f t="shared" ca="1" si="0"/>
        <v>111</v>
      </c>
      <c r="D5" s="3" t="s">
        <v>827</v>
      </c>
    </row>
    <row r="6" spans="1:10" ht="24.75" thickBot="1" x14ac:dyDescent="0.45">
      <c r="A6" s="3" t="s">
        <v>4</v>
      </c>
      <c r="B6" s="3">
        <v>55</v>
      </c>
      <c r="C6" s="3">
        <f t="shared" ca="1" si="0"/>
        <v>111</v>
      </c>
      <c r="D6" s="3" t="s">
        <v>828</v>
      </c>
    </row>
    <row r="7" spans="1:10" ht="24.75" thickBot="1" x14ac:dyDescent="0.45">
      <c r="A7" s="3" t="s">
        <v>5</v>
      </c>
      <c r="B7" s="3">
        <v>66</v>
      </c>
      <c r="C7" s="3">
        <f t="shared" ca="1" si="0"/>
        <v>111</v>
      </c>
      <c r="D7" s="3" t="s">
        <v>829</v>
      </c>
    </row>
    <row r="11" spans="1:10" ht="24" x14ac:dyDescent="0.4">
      <c r="A11" s="6" t="s">
        <v>830</v>
      </c>
    </row>
  </sheetData>
  <mergeCells count="1">
    <mergeCell ref="A1:D1"/>
  </mergeCells>
  <hyperlinks>
    <hyperlink ref="J1" location="Index!A1" tooltip="Click Here to Redirect To Index Page" display="Index!A1" xr:uid="{B92F81A1-BB41-453B-B903-78A18F63B4EA}"/>
  </hyperlink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1ED0C-A29F-4CD4-8F10-FCD4326B8E47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53.5703125" bestFit="1" customWidth="1"/>
  </cols>
  <sheetData>
    <row r="1" spans="1:10" ht="24.75" thickBot="1" x14ac:dyDescent="0.45">
      <c r="A1" s="1" t="s">
        <v>831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SUMIF(A3:$A$7,"*pp*",B3:$B$7)</f>
        <v>88</v>
      </c>
      <c r="D3" s="3" t="s">
        <v>832</v>
      </c>
    </row>
    <row r="4" spans="1:10" ht="24.75" thickBot="1" x14ac:dyDescent="0.45">
      <c r="A4" s="3" t="s">
        <v>2</v>
      </c>
      <c r="B4" s="3">
        <v>33</v>
      </c>
      <c r="C4" s="3">
        <f>SUMIF(A4:$A$7,"*pp*",B4:$B$7)</f>
        <v>66</v>
      </c>
      <c r="D4" s="3" t="s">
        <v>833</v>
      </c>
    </row>
    <row r="5" spans="1:10" ht="24.75" thickBot="1" x14ac:dyDescent="0.45">
      <c r="A5" s="3" t="s">
        <v>3</v>
      </c>
      <c r="B5" s="3">
        <v>44</v>
      </c>
      <c r="C5" s="3">
        <f>SUMIF(A5:$A$7,"*pp*",B5:$B$7)</f>
        <v>66</v>
      </c>
      <c r="D5" s="3" t="s">
        <v>834</v>
      </c>
    </row>
    <row r="6" spans="1:10" ht="24.75" thickBot="1" x14ac:dyDescent="0.45">
      <c r="A6" s="3" t="s">
        <v>4</v>
      </c>
      <c r="B6" s="3">
        <v>55</v>
      </c>
      <c r="C6" s="3">
        <f>SUMIF(A6:$A$7,"*pp*",B6:$B$7)</f>
        <v>66</v>
      </c>
      <c r="D6" s="3" t="s">
        <v>835</v>
      </c>
    </row>
    <row r="7" spans="1:10" ht="24.75" thickBot="1" x14ac:dyDescent="0.45">
      <c r="A7" s="3" t="s">
        <v>1</v>
      </c>
      <c r="B7" s="3">
        <v>66</v>
      </c>
      <c r="C7" s="3">
        <f>SUMIF(A7:$A$7,"*pp*",B7:$B$7)</f>
        <v>66</v>
      </c>
      <c r="D7" s="3" t="s">
        <v>836</v>
      </c>
    </row>
    <row r="11" spans="1:10" ht="24" x14ac:dyDescent="0.4">
      <c r="A11" s="6" t="s">
        <v>837</v>
      </c>
    </row>
  </sheetData>
  <mergeCells count="1">
    <mergeCell ref="A1:D1"/>
  </mergeCells>
  <hyperlinks>
    <hyperlink ref="J1" location="Index!A1" tooltip="Click Here to Redirect To Index Page" display="Index!A1" xr:uid="{F3215E42-A256-4AFD-BFEF-7BD45B365EE9}"/>
  </hyperlink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4F841-F78C-4EC2-91AC-53310C49EEE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8.28515625" bestFit="1" customWidth="1"/>
    <col min="2" max="2" width="20.42578125" bestFit="1" customWidth="1"/>
    <col min="3" max="3" width="19.140625" bestFit="1" customWidth="1"/>
  </cols>
  <sheetData>
    <row r="1" spans="1:10" ht="24.75" thickBot="1" x14ac:dyDescent="0.45">
      <c r="A1" s="1" t="s">
        <v>838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>
        <v>55</v>
      </c>
      <c r="B3" s="3">
        <f>SQRT(A3)</f>
        <v>7.416198487095663</v>
      </c>
      <c r="C3" s="3" t="s">
        <v>839</v>
      </c>
    </row>
    <row r="4" spans="1:10" ht="24.75" thickBot="1" x14ac:dyDescent="0.45">
      <c r="A4" s="3">
        <v>48</v>
      </c>
      <c r="B4" s="3">
        <f t="shared" ref="B4:B7" si="0">SQRT(A4)</f>
        <v>6.9282032302755088</v>
      </c>
      <c r="C4" s="3" t="s">
        <v>840</v>
      </c>
    </row>
    <row r="5" spans="1:10" ht="24.75" thickBot="1" x14ac:dyDescent="0.45">
      <c r="A5" s="3">
        <v>77</v>
      </c>
      <c r="B5" s="3">
        <f t="shared" si="0"/>
        <v>8.7749643873921226</v>
      </c>
      <c r="C5" s="3" t="s">
        <v>841</v>
      </c>
    </row>
    <row r="6" spans="1:10" ht="24.75" thickBot="1" x14ac:dyDescent="0.45">
      <c r="A6" s="3">
        <v>38</v>
      </c>
      <c r="B6" s="3">
        <f t="shared" si="0"/>
        <v>6.164414002968976</v>
      </c>
      <c r="C6" s="3" t="s">
        <v>842</v>
      </c>
    </row>
    <row r="7" spans="1:10" ht="24.75" thickBot="1" x14ac:dyDescent="0.45">
      <c r="A7" s="3">
        <v>28</v>
      </c>
      <c r="B7" s="3">
        <f t="shared" si="0"/>
        <v>5.2915026221291814</v>
      </c>
      <c r="C7" s="3" t="s">
        <v>843</v>
      </c>
    </row>
    <row r="11" spans="1:10" ht="24" x14ac:dyDescent="0.4">
      <c r="A11" s="6" t="s">
        <v>844</v>
      </c>
    </row>
  </sheetData>
  <mergeCells count="1">
    <mergeCell ref="A1:C1"/>
  </mergeCells>
  <hyperlinks>
    <hyperlink ref="J1" location="Index!A1" tooltip="Click Here to Redirect To Index Page" display="Index!A1" xr:uid="{B9029D4E-9DD1-4065-AC0C-357BD9BBE056}"/>
  </hyperlink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0B2AA-F925-4CEF-8BFC-7C602E0CA54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19" bestFit="1" customWidth="1"/>
  </cols>
  <sheetData>
    <row r="1" spans="1:10" ht="24.75" thickBot="1" x14ac:dyDescent="0.45">
      <c r="A1" s="1" t="s">
        <v>845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EVEN(B3)</f>
        <v>22</v>
      </c>
      <c r="D3" s="3" t="s">
        <v>846</v>
      </c>
    </row>
    <row r="4" spans="1:10" ht="24.75" thickBot="1" x14ac:dyDescent="0.45">
      <c r="A4" s="3" t="s">
        <v>2</v>
      </c>
      <c r="B4" s="3">
        <v>33</v>
      </c>
      <c r="C4" s="3">
        <f t="shared" ref="C4:C7" si="0">EVEN(B4)</f>
        <v>34</v>
      </c>
      <c r="D4" s="3" t="s">
        <v>847</v>
      </c>
    </row>
    <row r="5" spans="1:10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848</v>
      </c>
    </row>
    <row r="6" spans="1:10" ht="24.75" thickBot="1" x14ac:dyDescent="0.45">
      <c r="A6" s="3" t="s">
        <v>4</v>
      </c>
      <c r="B6" s="3">
        <v>55</v>
      </c>
      <c r="C6" s="3">
        <f t="shared" si="0"/>
        <v>56</v>
      </c>
      <c r="D6" s="3" t="s">
        <v>849</v>
      </c>
    </row>
    <row r="7" spans="1:10" ht="24.75" thickBot="1" x14ac:dyDescent="0.45">
      <c r="A7" s="3" t="s">
        <v>5</v>
      </c>
      <c r="B7" s="3">
        <v>66</v>
      </c>
      <c r="C7" s="3">
        <f t="shared" si="0"/>
        <v>66</v>
      </c>
      <c r="D7" s="3" t="s">
        <v>850</v>
      </c>
    </row>
    <row r="11" spans="1:10" ht="24" x14ac:dyDescent="0.4">
      <c r="A11" s="6" t="s">
        <v>851</v>
      </c>
    </row>
  </sheetData>
  <mergeCells count="1">
    <mergeCell ref="A1:D1"/>
  </mergeCells>
  <hyperlinks>
    <hyperlink ref="J1" location="Index!A1" tooltip="Click Here to Redirect To Index Page" display="Index!A1" xr:uid="{A18E5C01-AA70-4BFC-80C0-9157D31C1E91}"/>
  </hyperlink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F28B5-192E-4484-BDFD-3406548D753B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18.42578125" bestFit="1" customWidth="1"/>
  </cols>
  <sheetData>
    <row r="1" spans="1:10" ht="24.75" thickBot="1" x14ac:dyDescent="0.45">
      <c r="A1" s="1" t="s">
        <v>852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ODD(B3)</f>
        <v>23</v>
      </c>
      <c r="D3" s="3" t="s">
        <v>853</v>
      </c>
    </row>
    <row r="4" spans="1:10" ht="24.75" thickBot="1" x14ac:dyDescent="0.45">
      <c r="A4" s="3" t="s">
        <v>2</v>
      </c>
      <c r="B4" s="3">
        <v>33</v>
      </c>
      <c r="C4" s="3">
        <f t="shared" ref="C4:C7" si="0">ODD(B4)</f>
        <v>33</v>
      </c>
      <c r="D4" s="3" t="s">
        <v>854</v>
      </c>
    </row>
    <row r="5" spans="1:10" ht="24.75" thickBot="1" x14ac:dyDescent="0.45">
      <c r="A5" s="3" t="s">
        <v>3</v>
      </c>
      <c r="B5" s="3">
        <v>44</v>
      </c>
      <c r="C5" s="3">
        <f t="shared" si="0"/>
        <v>45</v>
      </c>
      <c r="D5" s="3" t="s">
        <v>855</v>
      </c>
    </row>
    <row r="6" spans="1:10" ht="24.75" thickBot="1" x14ac:dyDescent="0.45">
      <c r="A6" s="3" t="s">
        <v>4</v>
      </c>
      <c r="B6" s="3">
        <v>55</v>
      </c>
      <c r="C6" s="3">
        <f t="shared" si="0"/>
        <v>55</v>
      </c>
      <c r="D6" s="3" t="s">
        <v>856</v>
      </c>
    </row>
    <row r="7" spans="1:10" ht="24.75" thickBot="1" x14ac:dyDescent="0.45">
      <c r="A7" s="3" t="s">
        <v>5</v>
      </c>
      <c r="B7" s="3">
        <v>66</v>
      </c>
      <c r="C7" s="3">
        <f t="shared" si="0"/>
        <v>67</v>
      </c>
      <c r="D7" s="3" t="s">
        <v>857</v>
      </c>
    </row>
    <row r="11" spans="1:10" ht="24" x14ac:dyDescent="0.4">
      <c r="A11" s="6" t="s">
        <v>858</v>
      </c>
    </row>
  </sheetData>
  <mergeCells count="1">
    <mergeCell ref="A1:D1"/>
  </mergeCells>
  <hyperlinks>
    <hyperlink ref="J1" location="Index!A1" tooltip="Click Here to Redirect To Index Page" display="Index!A1" xr:uid="{A97FC523-A609-4F76-9E01-4ADEAC910E1C}"/>
  </hyperlink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F4E5D-C093-49E6-B14F-2AC3754C02C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.7109375" bestFit="1" customWidth="1"/>
    <col min="2" max="2" width="11.85546875" bestFit="1" customWidth="1"/>
    <col min="3" max="3" width="16.85546875" bestFit="1" customWidth="1"/>
    <col min="4" max="4" width="23.7109375" bestFit="1" customWidth="1"/>
  </cols>
  <sheetData>
    <row r="1" spans="1:10" ht="24.75" thickBot="1" x14ac:dyDescent="0.45">
      <c r="A1" s="1" t="s">
        <v>861</v>
      </c>
      <c r="B1" s="2"/>
      <c r="C1" s="2"/>
      <c r="D1" s="2"/>
      <c r="J1" s="18" t="s">
        <v>1133</v>
      </c>
    </row>
    <row r="2" spans="1:10" ht="21" thickBot="1" x14ac:dyDescent="0.4">
      <c r="A2" s="4" t="s">
        <v>859</v>
      </c>
      <c r="B2" s="4" t="s">
        <v>860</v>
      </c>
      <c r="C2" s="4" t="s">
        <v>862</v>
      </c>
      <c r="D2" s="4" t="s">
        <v>8</v>
      </c>
    </row>
    <row r="3" spans="1:10" ht="24.75" thickBot="1" x14ac:dyDescent="0.45">
      <c r="A3" s="3">
        <v>25</v>
      </c>
      <c r="B3" s="3">
        <v>5</v>
      </c>
      <c r="C3" s="3">
        <f>MOD(A3,B3)</f>
        <v>0</v>
      </c>
      <c r="D3" s="3" t="s">
        <v>863</v>
      </c>
    </row>
    <row r="4" spans="1:10" ht="24.75" thickBot="1" x14ac:dyDescent="0.45">
      <c r="A4" s="3">
        <v>125</v>
      </c>
      <c r="B4" s="3">
        <v>5</v>
      </c>
      <c r="C4" s="3">
        <f t="shared" ref="C4:C7" si="0">MOD(A4,B4)</f>
        <v>0</v>
      </c>
      <c r="D4" s="3" t="s">
        <v>864</v>
      </c>
    </row>
    <row r="5" spans="1:10" ht="24.75" thickBot="1" x14ac:dyDescent="0.45">
      <c r="A5" s="3">
        <v>65</v>
      </c>
      <c r="B5" s="3">
        <v>3</v>
      </c>
      <c r="C5" s="3">
        <f t="shared" si="0"/>
        <v>2</v>
      </c>
      <c r="D5" s="3" t="s">
        <v>865</v>
      </c>
    </row>
    <row r="6" spans="1:10" ht="24.75" thickBot="1" x14ac:dyDescent="0.45">
      <c r="A6" s="3">
        <v>75</v>
      </c>
      <c r="B6" s="3">
        <v>8</v>
      </c>
      <c r="C6" s="3">
        <f t="shared" si="0"/>
        <v>3</v>
      </c>
      <c r="D6" s="3" t="s">
        <v>866</v>
      </c>
    </row>
    <row r="7" spans="1:10" ht="24.75" thickBot="1" x14ac:dyDescent="0.45">
      <c r="A7" s="3">
        <v>125</v>
      </c>
      <c r="B7" s="3">
        <v>8</v>
      </c>
      <c r="C7" s="3">
        <f t="shared" si="0"/>
        <v>5</v>
      </c>
      <c r="D7" s="3" t="s">
        <v>867</v>
      </c>
    </row>
    <row r="11" spans="1:10" ht="24" x14ac:dyDescent="0.4">
      <c r="A11" s="6" t="s">
        <v>868</v>
      </c>
    </row>
  </sheetData>
  <mergeCells count="1">
    <mergeCell ref="A1:D1"/>
  </mergeCells>
  <hyperlinks>
    <hyperlink ref="J1" location="Index!A1" tooltip="Click Here to Redirect To Index Page" display="Index!A1" xr:uid="{735CBBCC-D827-49D6-B865-EFF50C8944A1}"/>
  </hyperlink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1E1C9-C82E-420F-9850-A97448E5228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2.7109375" bestFit="1" customWidth="1"/>
    <col min="3" max="3" width="10" bestFit="1" customWidth="1"/>
    <col min="4" max="4" width="22.7109375" bestFit="1" customWidth="1"/>
    <col min="5" max="5" width="33.85546875" bestFit="1" customWidth="1"/>
  </cols>
  <sheetData>
    <row r="1" spans="1:10" ht="24.75" thickBot="1" x14ac:dyDescent="0.45">
      <c r="A1" s="1" t="s">
        <v>872</v>
      </c>
      <c r="B1" s="2"/>
      <c r="C1" s="2"/>
      <c r="D1" s="2"/>
      <c r="E1" s="2"/>
      <c r="J1" s="18" t="s">
        <v>1133</v>
      </c>
    </row>
    <row r="2" spans="1:10" ht="21" thickBot="1" x14ac:dyDescent="0.4">
      <c r="A2" s="4" t="s">
        <v>869</v>
      </c>
      <c r="B2" s="4" t="s">
        <v>871</v>
      </c>
      <c r="C2" s="4" t="s">
        <v>709</v>
      </c>
      <c r="D2" s="4" t="s">
        <v>873</v>
      </c>
      <c r="E2" s="4" t="s">
        <v>8</v>
      </c>
    </row>
    <row r="3" spans="1:10" ht="24.75" thickBot="1" x14ac:dyDescent="0.45">
      <c r="A3" s="3" t="s">
        <v>366</v>
      </c>
      <c r="B3" s="3">
        <v>100</v>
      </c>
      <c r="C3" s="3">
        <v>3</v>
      </c>
      <c r="D3" s="3">
        <f>QUOTIENT(B3,C3)</f>
        <v>33</v>
      </c>
      <c r="E3" s="3" t="s">
        <v>874</v>
      </c>
    </row>
    <row r="4" spans="1:10" ht="24.75" thickBot="1" x14ac:dyDescent="0.45">
      <c r="A4" s="3" t="s">
        <v>714</v>
      </c>
      <c r="B4" s="3">
        <v>120</v>
      </c>
      <c r="C4" s="3">
        <v>7</v>
      </c>
      <c r="D4" s="3">
        <f t="shared" ref="D4:D7" si="0">QUOTIENT(B4,C4)</f>
        <v>17</v>
      </c>
      <c r="E4" s="3" t="s">
        <v>875</v>
      </c>
    </row>
    <row r="5" spans="1:10" ht="24.75" thickBot="1" x14ac:dyDescent="0.45">
      <c r="A5" s="3" t="s">
        <v>715</v>
      </c>
      <c r="B5" s="3">
        <v>125</v>
      </c>
      <c r="C5" s="3">
        <v>8</v>
      </c>
      <c r="D5" s="3">
        <f t="shared" si="0"/>
        <v>15</v>
      </c>
      <c r="E5" s="3" t="s">
        <v>876</v>
      </c>
    </row>
    <row r="6" spans="1:10" ht="24.75" thickBot="1" x14ac:dyDescent="0.45">
      <c r="A6" s="3" t="s">
        <v>367</v>
      </c>
      <c r="B6" s="3">
        <v>140</v>
      </c>
      <c r="C6" s="3">
        <v>9</v>
      </c>
      <c r="D6" s="3">
        <f t="shared" si="0"/>
        <v>15</v>
      </c>
      <c r="E6" s="3" t="s">
        <v>877</v>
      </c>
    </row>
    <row r="7" spans="1:10" ht="24.75" thickBot="1" x14ac:dyDescent="0.45">
      <c r="A7" s="3" t="s">
        <v>870</v>
      </c>
      <c r="B7" s="3">
        <v>178</v>
      </c>
      <c r="C7" s="3">
        <v>11</v>
      </c>
      <c r="D7" s="3">
        <f t="shared" si="0"/>
        <v>16</v>
      </c>
      <c r="E7" s="3" t="s">
        <v>878</v>
      </c>
    </row>
    <row r="11" spans="1:10" ht="24" x14ac:dyDescent="0.4">
      <c r="A11" s="6" t="s">
        <v>879</v>
      </c>
    </row>
  </sheetData>
  <mergeCells count="1">
    <mergeCell ref="A1:E1"/>
  </mergeCells>
  <hyperlinks>
    <hyperlink ref="J1" location="Index!A1" tooltip="Click Here to Redirect To Index Page" display="Index!A1" xr:uid="{92415726-A1B3-4609-B438-8CF51ABD6115}"/>
  </hyperlink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C7334-FCFB-410C-AAE7-4AD14EB2885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8.28515625" bestFit="1" customWidth="1"/>
    <col min="2" max="2" width="14.28515625" bestFit="1" customWidth="1"/>
    <col min="3" max="3" width="26" bestFit="1" customWidth="1"/>
  </cols>
  <sheetData>
    <row r="1" spans="1:10" ht="24.75" thickBot="1" x14ac:dyDescent="0.45">
      <c r="A1" s="1" t="s">
        <v>880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>
        <v>55</v>
      </c>
      <c r="B3" s="3" t="str">
        <f>ROMAN(A3,4)</f>
        <v>LV</v>
      </c>
      <c r="C3" s="3" t="s">
        <v>881</v>
      </c>
    </row>
    <row r="4" spans="1:10" ht="24.75" thickBot="1" x14ac:dyDescent="0.45">
      <c r="A4" s="3">
        <v>48</v>
      </c>
      <c r="B4" s="3" t="str">
        <f t="shared" ref="B4:B7" si="0">ROMAN(A4,4)</f>
        <v>VLIII</v>
      </c>
      <c r="C4" s="3" t="s">
        <v>882</v>
      </c>
    </row>
    <row r="5" spans="1:10" ht="24.75" thickBot="1" x14ac:dyDescent="0.45">
      <c r="A5" s="3">
        <v>77</v>
      </c>
      <c r="B5" s="3" t="str">
        <f t="shared" si="0"/>
        <v>LXXVII</v>
      </c>
      <c r="C5" s="3" t="s">
        <v>883</v>
      </c>
    </row>
    <row r="6" spans="1:10" ht="24.75" thickBot="1" x14ac:dyDescent="0.45">
      <c r="A6" s="3">
        <v>38</v>
      </c>
      <c r="B6" s="3" t="str">
        <f t="shared" si="0"/>
        <v>XXXVIII</v>
      </c>
      <c r="C6" s="3" t="s">
        <v>884</v>
      </c>
    </row>
    <row r="7" spans="1:10" ht="24.75" thickBot="1" x14ac:dyDescent="0.45">
      <c r="A7" s="3">
        <v>28</v>
      </c>
      <c r="B7" s="3" t="str">
        <f t="shared" si="0"/>
        <v>XXVIII</v>
      </c>
      <c r="C7" s="3" t="s">
        <v>885</v>
      </c>
    </row>
    <row r="11" spans="1:10" ht="24" x14ac:dyDescent="0.4">
      <c r="A11" s="6" t="s">
        <v>886</v>
      </c>
    </row>
  </sheetData>
  <mergeCells count="1">
    <mergeCell ref="A1:C1"/>
  </mergeCells>
  <hyperlinks>
    <hyperlink ref="J1" location="Index!A1" tooltip="Click Here to Redirect To Index Page" display="Index!A1" xr:uid="{699DAE72-FF1A-4941-AD43-EE7C4F765610}"/>
  </hyperlink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F778B-5986-41C5-A9EE-8238FD9B508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5703125" bestFit="1" customWidth="1"/>
    <col min="2" max="2" width="10.28515625" bestFit="1" customWidth="1"/>
    <col min="3" max="3" width="26" bestFit="1" customWidth="1"/>
  </cols>
  <sheetData>
    <row r="1" spans="1:10" ht="24.75" thickBot="1" x14ac:dyDescent="0.45">
      <c r="A1" s="1" t="s">
        <v>887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>
        <v>45.22</v>
      </c>
      <c r="B3" s="3">
        <f>ROUND(A3,1)</f>
        <v>45.2</v>
      </c>
      <c r="C3" s="3" t="s">
        <v>888</v>
      </c>
    </row>
    <row r="4" spans="1:10" ht="24.75" thickBot="1" x14ac:dyDescent="0.45">
      <c r="A4" s="3">
        <v>78.650000000000006</v>
      </c>
      <c r="B4" s="3">
        <f t="shared" ref="B4:B7" si="0">ROUND(A4,1)</f>
        <v>78.7</v>
      </c>
      <c r="C4" s="3" t="s">
        <v>889</v>
      </c>
    </row>
    <row r="5" spans="1:10" ht="24.75" thickBot="1" x14ac:dyDescent="0.45">
      <c r="A5" s="3">
        <v>254.62</v>
      </c>
      <c r="B5" s="3">
        <f t="shared" si="0"/>
        <v>254.6</v>
      </c>
      <c r="C5" s="3" t="s">
        <v>890</v>
      </c>
    </row>
    <row r="6" spans="1:10" ht="24.75" thickBot="1" x14ac:dyDescent="0.45">
      <c r="A6" s="3">
        <v>47.369</v>
      </c>
      <c r="B6" s="3">
        <f t="shared" si="0"/>
        <v>47.4</v>
      </c>
      <c r="C6" s="3" t="s">
        <v>891</v>
      </c>
    </row>
    <row r="7" spans="1:10" ht="24.75" thickBot="1" x14ac:dyDescent="0.45">
      <c r="A7" s="3">
        <v>22.45</v>
      </c>
      <c r="B7" s="3">
        <f t="shared" si="0"/>
        <v>22.5</v>
      </c>
      <c r="C7" s="3" t="s">
        <v>892</v>
      </c>
    </row>
    <row r="11" spans="1:10" ht="24" x14ac:dyDescent="0.4">
      <c r="A11" s="6" t="s">
        <v>893</v>
      </c>
    </row>
  </sheetData>
  <mergeCells count="1">
    <mergeCell ref="A1:C1"/>
  </mergeCells>
  <hyperlinks>
    <hyperlink ref="J1" location="Index!A1" tooltip="Click Here to Redirect To Index Page" display="Index!A1" xr:uid="{2D2800CF-41A4-4A6B-B82A-4C23D97CDE43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AD044-F482-4A66-A857-9D906E67FFD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5.85546875" bestFit="1" customWidth="1"/>
    <col min="2" max="2" width="18" bestFit="1" customWidth="1"/>
    <col min="3" max="3" width="41.28515625" bestFit="1" customWidth="1"/>
  </cols>
  <sheetData>
    <row r="1" spans="1:10" ht="24.75" thickBot="1" x14ac:dyDescent="0.45">
      <c r="A1" s="1" t="s">
        <v>102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41</v>
      </c>
      <c r="B3" s="3" t="str">
        <f>REPLACE(A3,1,3,"New")</f>
        <v>New Text</v>
      </c>
      <c r="C3" s="3" t="s">
        <v>103</v>
      </c>
    </row>
    <row r="4" spans="1:10" ht="24.75" thickBot="1" x14ac:dyDescent="0.45">
      <c r="A4" s="3" t="s">
        <v>1</v>
      </c>
      <c r="B4" s="3" t="str">
        <f>REPLACE(A4,4,2,"")</f>
        <v>App</v>
      </c>
      <c r="C4" s="3" t="s">
        <v>104</v>
      </c>
    </row>
    <row r="5" spans="1:10" ht="24.75" thickBot="1" x14ac:dyDescent="0.45">
      <c r="A5" s="3" t="s">
        <v>2</v>
      </c>
      <c r="B5" s="3" t="str">
        <f>REPLACE(A5,4,3,"ner")</f>
        <v>Banner</v>
      </c>
      <c r="C5" s="3" t="s">
        <v>105</v>
      </c>
    </row>
    <row r="6" spans="1:10" ht="24.75" thickBot="1" x14ac:dyDescent="0.45">
      <c r="A6" s="3" t="s">
        <v>3</v>
      </c>
      <c r="B6" s="3" t="str">
        <f>REPLACE(A6,1,1,"Ar")</f>
        <v>Arrange</v>
      </c>
      <c r="C6" s="3" t="s">
        <v>106</v>
      </c>
    </row>
    <row r="7" spans="1:10" ht="24.75" thickBot="1" x14ac:dyDescent="0.45">
      <c r="A7" s="3" t="s">
        <v>101</v>
      </c>
      <c r="B7" s="3" t="str">
        <f>REPLACE(A7,1,1,"De")</f>
        <v>Descending</v>
      </c>
      <c r="C7" s="3" t="s">
        <v>107</v>
      </c>
    </row>
    <row r="11" spans="1:10" ht="24" x14ac:dyDescent="0.4">
      <c r="A11" s="6" t="s">
        <v>108</v>
      </c>
    </row>
  </sheetData>
  <mergeCells count="1">
    <mergeCell ref="A1:C1"/>
  </mergeCells>
  <hyperlinks>
    <hyperlink ref="J1" location="Index!A1" tooltip="Click Here to Redirect To Index Page" display="Index!A1" xr:uid="{95656E2D-C616-432D-965D-D459E740B4F6}"/>
  </hyperlink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F0705-632C-414D-9B82-3C0B67EAFFD8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5703125" bestFit="1" customWidth="1"/>
    <col min="2" max="2" width="10.28515625" bestFit="1" customWidth="1"/>
    <col min="3" max="3" width="30.7109375" bestFit="1" customWidth="1"/>
  </cols>
  <sheetData>
    <row r="1" spans="1:10" ht="24.75" thickBot="1" x14ac:dyDescent="0.45">
      <c r="A1" s="1" t="s">
        <v>894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>
        <v>45.22</v>
      </c>
      <c r="B3" s="3">
        <f>ROUNDUP(A3,1)</f>
        <v>45.300000000000004</v>
      </c>
      <c r="C3" s="3" t="s">
        <v>895</v>
      </c>
    </row>
    <row r="4" spans="1:10" ht="24.75" thickBot="1" x14ac:dyDescent="0.45">
      <c r="A4" s="3">
        <v>78.650000000000006</v>
      </c>
      <c r="B4" s="3">
        <f t="shared" ref="B4:B7" si="0">ROUNDUP(A4,1)</f>
        <v>78.699999999999989</v>
      </c>
      <c r="C4" s="3" t="s">
        <v>896</v>
      </c>
    </row>
    <row r="5" spans="1:10" ht="24.75" thickBot="1" x14ac:dyDescent="0.45">
      <c r="A5" s="3">
        <v>254.62</v>
      </c>
      <c r="B5" s="3">
        <f t="shared" si="0"/>
        <v>254.7</v>
      </c>
      <c r="C5" s="3" t="s">
        <v>897</v>
      </c>
    </row>
    <row r="6" spans="1:10" ht="24.75" thickBot="1" x14ac:dyDescent="0.45">
      <c r="A6" s="3">
        <v>47.369</v>
      </c>
      <c r="B6" s="3">
        <f t="shared" si="0"/>
        <v>47.4</v>
      </c>
      <c r="C6" s="3" t="s">
        <v>898</v>
      </c>
    </row>
    <row r="7" spans="1:10" ht="24.75" thickBot="1" x14ac:dyDescent="0.45">
      <c r="A7" s="3">
        <v>22.45</v>
      </c>
      <c r="B7" s="3">
        <f t="shared" si="0"/>
        <v>22.5</v>
      </c>
      <c r="C7" s="3" t="s">
        <v>899</v>
      </c>
    </row>
    <row r="11" spans="1:10" ht="24" x14ac:dyDescent="0.4">
      <c r="A11" s="6" t="s">
        <v>900</v>
      </c>
    </row>
  </sheetData>
  <mergeCells count="1">
    <mergeCell ref="A1:C1"/>
  </mergeCells>
  <hyperlinks>
    <hyperlink ref="J1" location="Index!A1" tooltip="Click Here to Redirect To Index Page" display="Index!A1" xr:uid="{89B50E34-6851-44C6-9A82-5D058F04A218}"/>
  </hyperlink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C6FA7-3DA4-4C60-850C-98E0ED7C1DF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5703125" bestFit="1" customWidth="1"/>
    <col min="2" max="2" width="10.28515625" bestFit="1" customWidth="1"/>
    <col min="3" max="3" width="37.5703125" bestFit="1" customWidth="1"/>
  </cols>
  <sheetData>
    <row r="1" spans="1:10" ht="24.75" thickBot="1" x14ac:dyDescent="0.45">
      <c r="A1" s="1" t="s">
        <v>901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>
        <v>45.22</v>
      </c>
      <c r="B3" s="3">
        <f>ROUNDDOWN(A3,1)</f>
        <v>45.2</v>
      </c>
      <c r="C3" s="3" t="s">
        <v>902</v>
      </c>
    </row>
    <row r="4" spans="1:10" ht="24.75" thickBot="1" x14ac:dyDescent="0.45">
      <c r="A4" s="3">
        <v>78.650000000000006</v>
      </c>
      <c r="B4" s="3">
        <f t="shared" ref="B4:B7" si="0">ROUNDDOWN(A4,1)</f>
        <v>78.599999999999994</v>
      </c>
      <c r="C4" s="3" t="s">
        <v>903</v>
      </c>
    </row>
    <row r="5" spans="1:10" ht="24.75" thickBot="1" x14ac:dyDescent="0.45">
      <c r="A5" s="3">
        <v>254.62</v>
      </c>
      <c r="B5" s="3">
        <f t="shared" si="0"/>
        <v>254.6</v>
      </c>
      <c r="C5" s="3" t="s">
        <v>904</v>
      </c>
    </row>
    <row r="6" spans="1:10" ht="24.75" thickBot="1" x14ac:dyDescent="0.45">
      <c r="A6" s="3">
        <v>47.369</v>
      </c>
      <c r="B6" s="3">
        <f t="shared" si="0"/>
        <v>47.3</v>
      </c>
      <c r="C6" s="3" t="s">
        <v>905</v>
      </c>
    </row>
    <row r="7" spans="1:10" ht="24.75" thickBot="1" x14ac:dyDescent="0.45">
      <c r="A7" s="3">
        <v>22.45</v>
      </c>
      <c r="B7" s="3">
        <f t="shared" si="0"/>
        <v>22.4</v>
      </c>
      <c r="C7" s="3" t="s">
        <v>906</v>
      </c>
    </row>
    <row r="11" spans="1:10" ht="24" x14ac:dyDescent="0.4">
      <c r="A11" s="6" t="s">
        <v>907</v>
      </c>
    </row>
  </sheetData>
  <mergeCells count="1">
    <mergeCell ref="A1:C1"/>
  </mergeCells>
  <hyperlinks>
    <hyperlink ref="J1" location="Index!A1" tooltip="Click Here to Redirect To Index Page" display="Index!A1" xr:uid="{1F2BB03B-6587-4A05-92F5-4E88B50ABA5D}"/>
  </hyperlink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6EC67-632B-47E5-BE10-C39DFC2CB83B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54.5703125" bestFit="1" customWidth="1"/>
  </cols>
  <sheetData>
    <row r="1" spans="1:10" ht="24.75" thickBot="1" x14ac:dyDescent="0.45">
      <c r="A1" s="1" t="s">
        <v>908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SUMIF($A$3:$A$7,A3,$B$3:$B$7)</f>
        <v>77</v>
      </c>
      <c r="D3" s="3" t="s">
        <v>909</v>
      </c>
    </row>
    <row r="4" spans="1:10" ht="24.75" thickBot="1" x14ac:dyDescent="0.45">
      <c r="A4" s="3" t="s">
        <v>2</v>
      </c>
      <c r="B4" s="3">
        <v>33</v>
      </c>
      <c r="C4" s="3">
        <f t="shared" ref="C4:C7" si="0">SUMIF($A$3:$A$7,A4,$B$3:$B$7)</f>
        <v>33</v>
      </c>
      <c r="D4" s="3" t="s">
        <v>910</v>
      </c>
    </row>
    <row r="5" spans="1:10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911</v>
      </c>
    </row>
    <row r="6" spans="1:10" ht="24.75" thickBot="1" x14ac:dyDescent="0.45">
      <c r="A6" s="3" t="s">
        <v>1</v>
      </c>
      <c r="B6" s="3">
        <v>55</v>
      </c>
      <c r="C6" s="3">
        <f t="shared" si="0"/>
        <v>77</v>
      </c>
      <c r="D6" s="3" t="s">
        <v>912</v>
      </c>
    </row>
    <row r="7" spans="1:10" ht="24.75" thickBot="1" x14ac:dyDescent="0.45">
      <c r="A7" s="3" t="s">
        <v>5</v>
      </c>
      <c r="B7" s="3">
        <v>66</v>
      </c>
      <c r="C7" s="3">
        <f t="shared" si="0"/>
        <v>66</v>
      </c>
      <c r="D7" s="3" t="s">
        <v>913</v>
      </c>
    </row>
    <row r="11" spans="1:10" ht="24" x14ac:dyDescent="0.4">
      <c r="A11" s="6" t="s">
        <v>914</v>
      </c>
    </row>
  </sheetData>
  <mergeCells count="1">
    <mergeCell ref="A1:D1"/>
  </mergeCells>
  <hyperlinks>
    <hyperlink ref="J1" location="Index!A1" tooltip="Click Here to Redirect To Index Page" display="Index!A1" xr:uid="{D06884D4-A282-4F86-90E3-29F431270E78}"/>
  </hyperlink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CEA46-66E2-4C2F-BE32-870E383AD28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4.28515625" bestFit="1" customWidth="1"/>
  </cols>
  <sheetData>
    <row r="1" spans="1:10" ht="24.75" thickBot="1" x14ac:dyDescent="0.45">
      <c r="A1" s="1" t="s">
        <v>915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SUM(B3:B$7)</f>
        <v>220</v>
      </c>
      <c r="D3" s="3" t="s">
        <v>916</v>
      </c>
    </row>
    <row r="4" spans="1:10" ht="24.75" thickBot="1" x14ac:dyDescent="0.45">
      <c r="A4" s="3" t="s">
        <v>2</v>
      </c>
      <c r="B4" s="3">
        <v>33</v>
      </c>
      <c r="C4" s="3">
        <f>SUM(B4:B$7)</f>
        <v>198</v>
      </c>
      <c r="D4" s="3" t="s">
        <v>917</v>
      </c>
    </row>
    <row r="5" spans="1:10" ht="24.75" thickBot="1" x14ac:dyDescent="0.45">
      <c r="A5" s="3" t="s">
        <v>3</v>
      </c>
      <c r="B5" s="3">
        <v>44</v>
      </c>
      <c r="C5" s="3">
        <f>SUM(B5:B$7)</f>
        <v>165</v>
      </c>
      <c r="D5" s="3" t="s">
        <v>918</v>
      </c>
    </row>
    <row r="6" spans="1:10" ht="24.75" thickBot="1" x14ac:dyDescent="0.45">
      <c r="A6" s="3" t="s">
        <v>4</v>
      </c>
      <c r="B6" s="3">
        <v>55</v>
      </c>
      <c r="C6" s="3">
        <f>SUM(B6:B$7)</f>
        <v>121</v>
      </c>
      <c r="D6" s="3" t="s">
        <v>919</v>
      </c>
    </row>
    <row r="7" spans="1:10" ht="24.75" thickBot="1" x14ac:dyDescent="0.45">
      <c r="A7" s="3" t="s">
        <v>5</v>
      </c>
      <c r="B7" s="3">
        <v>66</v>
      </c>
      <c r="C7" s="3">
        <f>SUM(B7:B$7)</f>
        <v>66</v>
      </c>
      <c r="D7" s="3" t="s">
        <v>920</v>
      </c>
    </row>
    <row r="11" spans="1:10" ht="24" x14ac:dyDescent="0.4">
      <c r="A11" s="6" t="s">
        <v>921</v>
      </c>
    </row>
  </sheetData>
  <mergeCells count="1">
    <mergeCell ref="A1:D1"/>
  </mergeCells>
  <hyperlinks>
    <hyperlink ref="J1" location="Index!A1" tooltip="Click Here to Redirect To Index Page" display="Index!A1" xr:uid="{663A5C93-E09F-4A4A-87AF-ECC975DF537E}"/>
  </hyperlink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C55-485B-42BD-BC4C-3728C2B97478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5.7109375" bestFit="1" customWidth="1"/>
    <col min="2" max="2" width="8.42578125" bestFit="1" customWidth="1"/>
    <col min="3" max="3" width="10.28515625" bestFit="1" customWidth="1"/>
    <col min="4" max="4" width="80.28515625" bestFit="1" customWidth="1"/>
  </cols>
  <sheetData>
    <row r="1" spans="1:10" ht="24.75" thickBot="1" x14ac:dyDescent="0.45">
      <c r="A1" s="1" t="s">
        <v>922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7">
        <v>44216</v>
      </c>
      <c r="B3" s="3">
        <v>22</v>
      </c>
      <c r="C3" s="3">
        <f>SUMIF($A$3:$A$7,"&gt;=" &amp; "1/28/2020",$B$3:$B$7)</f>
        <v>55</v>
      </c>
      <c r="D3" s="3" t="s">
        <v>923</v>
      </c>
    </row>
    <row r="4" spans="1:10" ht="24.75" thickBot="1" x14ac:dyDescent="0.45">
      <c r="A4" s="7">
        <v>44223</v>
      </c>
      <c r="B4" s="3">
        <v>33</v>
      </c>
      <c r="C4" s="3">
        <f t="shared" ref="C4:C7" si="0">SUMIF($A$3:$A$7,"&gt;=" &amp; "1/28/2020",$B$3:$B$7)</f>
        <v>55</v>
      </c>
      <c r="D4" s="3" t="s">
        <v>923</v>
      </c>
    </row>
    <row r="5" spans="1:10" ht="24.75" thickBot="1" x14ac:dyDescent="0.45">
      <c r="A5" s="7">
        <v>43857</v>
      </c>
      <c r="B5" s="3">
        <v>44</v>
      </c>
      <c r="C5" s="3">
        <f t="shared" si="0"/>
        <v>55</v>
      </c>
      <c r="D5" s="3" t="s">
        <v>923</v>
      </c>
    </row>
    <row r="6" spans="1:10" ht="24.75" thickBot="1" x14ac:dyDescent="0.45">
      <c r="A6" s="7">
        <v>36671</v>
      </c>
      <c r="B6" s="3">
        <v>55</v>
      </c>
      <c r="C6" s="3">
        <f t="shared" si="0"/>
        <v>55</v>
      </c>
      <c r="D6" s="3" t="s">
        <v>923</v>
      </c>
    </row>
    <row r="7" spans="1:10" ht="24.75" thickBot="1" x14ac:dyDescent="0.45">
      <c r="A7" s="7">
        <v>36550</v>
      </c>
      <c r="B7" s="3">
        <v>66</v>
      </c>
      <c r="C7" s="3">
        <f t="shared" si="0"/>
        <v>55</v>
      </c>
      <c r="D7" s="3" t="s">
        <v>923</v>
      </c>
    </row>
    <row r="11" spans="1:10" ht="24" x14ac:dyDescent="0.4">
      <c r="A11" s="6" t="s">
        <v>924</v>
      </c>
    </row>
  </sheetData>
  <mergeCells count="1">
    <mergeCell ref="A1:D1"/>
  </mergeCells>
  <hyperlinks>
    <hyperlink ref="J1" location="Index!A1" tooltip="Click Here to Redirect To Index Page" display="Index!A1" xr:uid="{8EB2A70B-6B4B-49C0-A913-A5B7497994D3}"/>
  </hyperlink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0FE59-44F5-4CD6-A7F2-73E92890C65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120" bestFit="1" customWidth="1"/>
  </cols>
  <sheetData>
    <row r="1" spans="1:10" ht="24.75" thickBot="1" x14ac:dyDescent="0.45">
      <c r="A1" s="1" t="s">
        <v>925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SUMIF($A3:$A$7,"Apple",$B3:$B$7) + SUMIF($A3:$A$7,"Orange",$B3:$B$7)</f>
        <v>187</v>
      </c>
      <c r="D3" s="3" t="s">
        <v>926</v>
      </c>
    </row>
    <row r="4" spans="1:10" ht="24.75" thickBot="1" x14ac:dyDescent="0.45">
      <c r="A4" s="3" t="s">
        <v>2</v>
      </c>
      <c r="B4" s="3">
        <v>33</v>
      </c>
      <c r="C4" s="3">
        <f>SUMIF($A4:$A$7,"Apple",$B4:$B$7) + SUMIF($A4:$A$7,"Orange",$B4:$B$7)</f>
        <v>165</v>
      </c>
      <c r="D4" s="3" t="s">
        <v>927</v>
      </c>
    </row>
    <row r="5" spans="1:10" ht="24.75" thickBot="1" x14ac:dyDescent="0.45">
      <c r="A5" s="3" t="s">
        <v>3</v>
      </c>
      <c r="B5" s="3">
        <v>44</v>
      </c>
      <c r="C5" s="3">
        <f>SUMIF($A5:$A$7,"Apple",$B5:$B$7) + SUMIF($A5:$A$7,"Orange",$B5:$B$7)</f>
        <v>165</v>
      </c>
      <c r="D5" s="3" t="s">
        <v>928</v>
      </c>
    </row>
    <row r="6" spans="1:10" ht="24.75" thickBot="1" x14ac:dyDescent="0.45">
      <c r="A6" s="3" t="s">
        <v>1</v>
      </c>
      <c r="B6" s="3">
        <v>55</v>
      </c>
      <c r="C6" s="3">
        <f>SUMIF($A6:$A$7,"Apple",$B6:$B$7) + SUMIF($A6:$A$7,"Orange",$B6:$B$7)</f>
        <v>121</v>
      </c>
      <c r="D6" s="3" t="s">
        <v>929</v>
      </c>
    </row>
    <row r="7" spans="1:10" ht="24.75" thickBot="1" x14ac:dyDescent="0.45">
      <c r="A7" s="3" t="s">
        <v>3</v>
      </c>
      <c r="B7" s="3">
        <v>66</v>
      </c>
      <c r="C7" s="3">
        <f>SUMIF($A7:$A$7,"Apple",$B7:$B$7) + SUMIF($A7:$A$7,"Orange",$B7:$B$7)</f>
        <v>66</v>
      </c>
      <c r="D7" s="3" t="s">
        <v>930</v>
      </c>
    </row>
    <row r="11" spans="1:10" ht="24" x14ac:dyDescent="0.4">
      <c r="A11" s="6" t="s">
        <v>931</v>
      </c>
    </row>
  </sheetData>
  <mergeCells count="1">
    <mergeCell ref="A1:D1"/>
  </mergeCells>
  <hyperlinks>
    <hyperlink ref="J1" location="Index!A1" tooltip="Click Here to Redirect To Index Page" display="Index!A1" xr:uid="{DF3285AD-7DDA-4677-AD80-29291B1D343D}"/>
  </hyperlink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4679-9823-47FD-9B84-F7D7B96CE5DC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5.7109375" bestFit="1" customWidth="1"/>
    <col min="2" max="2" width="8.42578125" bestFit="1" customWidth="1"/>
    <col min="3" max="3" width="10.28515625" bestFit="1" customWidth="1"/>
    <col min="4" max="4" width="125.85546875" bestFit="1" customWidth="1"/>
  </cols>
  <sheetData>
    <row r="1" spans="1:10" ht="24.75" thickBot="1" x14ac:dyDescent="0.45">
      <c r="A1" s="1" t="s">
        <v>932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7">
        <v>44216</v>
      </c>
      <c r="B3" s="3">
        <v>22</v>
      </c>
      <c r="C3" s="3">
        <f>SUMIFS($B3:$B$7, $A3:$A$7,"&gt;=" &amp; "1/28/2020", $A3:$A$7,"&lt;=" &amp; "1/30/2021")</f>
        <v>55</v>
      </c>
      <c r="D3" s="3" t="s">
        <v>933</v>
      </c>
    </row>
    <row r="4" spans="1:10" ht="24.75" thickBot="1" x14ac:dyDescent="0.45">
      <c r="A4" s="7">
        <v>44223</v>
      </c>
      <c r="B4" s="3">
        <v>33</v>
      </c>
      <c r="C4" s="3">
        <f>SUMIFS($B4:$B$7, $A4:$A$7,"&gt;=" &amp; "1/28/2020", $A4:$A$7,"&lt;=" &amp; "1/30/2021")</f>
        <v>33</v>
      </c>
      <c r="D4" s="3" t="s">
        <v>934</v>
      </c>
    </row>
    <row r="5" spans="1:10" ht="24.75" thickBot="1" x14ac:dyDescent="0.45">
      <c r="A5" s="7">
        <v>43857</v>
      </c>
      <c r="B5" s="3">
        <v>44</v>
      </c>
      <c r="C5" s="3">
        <f>SUMIFS($B5:$B$7, $A5:$A$7,"&gt;=" &amp; "1/28/2020", $A5:$A$7,"&lt;=" &amp; "1/30/2021")</f>
        <v>0</v>
      </c>
      <c r="D5" s="3" t="s">
        <v>935</v>
      </c>
    </row>
    <row r="6" spans="1:10" ht="24.75" thickBot="1" x14ac:dyDescent="0.45">
      <c r="A6" s="7">
        <v>36671</v>
      </c>
      <c r="B6" s="3">
        <v>55</v>
      </c>
      <c r="C6" s="3">
        <f>SUMIFS($B6:$B$7, $A6:$A$7,"&gt;=" &amp; "1/28/2020", $A6:$A$7,"&lt;=" &amp; "1/30/2021")</f>
        <v>0</v>
      </c>
      <c r="D6" s="3" t="s">
        <v>936</v>
      </c>
    </row>
    <row r="7" spans="1:10" ht="24.75" thickBot="1" x14ac:dyDescent="0.45">
      <c r="A7" s="7">
        <v>36550</v>
      </c>
      <c r="B7" s="3">
        <v>66</v>
      </c>
      <c r="C7" s="3">
        <f>SUMIFS($B7:$B$7, $A7:$A$7,"&gt;=" &amp; "1/28/2020", $A7:$A$7,"&lt;=" &amp; "1/30/2021")</f>
        <v>0</v>
      </c>
      <c r="D7" s="3" t="s">
        <v>937</v>
      </c>
    </row>
    <row r="11" spans="1:10" ht="24" x14ac:dyDescent="0.4">
      <c r="A11" s="6" t="s">
        <v>938</v>
      </c>
    </row>
  </sheetData>
  <mergeCells count="1">
    <mergeCell ref="A1:D1"/>
  </mergeCells>
  <hyperlinks>
    <hyperlink ref="J1" location="Index!A1" tooltip="Click Here to Redirect To Index Page" display="Index!A1" xr:uid="{B10039D5-F6B7-4103-BAE0-C298652F237A}"/>
  </hyperlink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E9B4A-E7DD-4D36-8A38-A194022B176E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56.5703125" bestFit="1" customWidth="1"/>
  </cols>
  <sheetData>
    <row r="1" spans="1:10" ht="24.75" thickBot="1" x14ac:dyDescent="0.45">
      <c r="A1" s="1" t="s">
        <v>939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SUMIF($A3:$A$7,"????*",$B3:$B$7)</f>
        <v>187</v>
      </c>
      <c r="D3" s="3" t="s">
        <v>940</v>
      </c>
    </row>
    <row r="4" spans="1:10" ht="24.75" thickBot="1" x14ac:dyDescent="0.45">
      <c r="A4" s="3" t="s">
        <v>569</v>
      </c>
      <c r="B4" s="3">
        <v>33</v>
      </c>
      <c r="C4" s="3">
        <f>SUMIF($A4:$A$7,"????*",$B4:$B$7)</f>
        <v>165</v>
      </c>
      <c r="D4" s="3" t="s">
        <v>941</v>
      </c>
    </row>
    <row r="5" spans="1:10" ht="24.75" thickBot="1" x14ac:dyDescent="0.45">
      <c r="A5" s="3" t="s">
        <v>3</v>
      </c>
      <c r="B5" s="3">
        <v>44</v>
      </c>
      <c r="C5" s="3">
        <f>SUMIF($A5:$A$7,"????*",$B5:$B$7)</f>
        <v>165</v>
      </c>
      <c r="D5" s="3" t="s">
        <v>942</v>
      </c>
    </row>
    <row r="6" spans="1:10" ht="24.75" thickBot="1" x14ac:dyDescent="0.45">
      <c r="A6" s="3" t="s">
        <v>4</v>
      </c>
      <c r="B6" s="3">
        <v>55</v>
      </c>
      <c r="C6" s="3">
        <f>SUMIF($A6:$A$7,"????*",$B6:$B$7)</f>
        <v>121</v>
      </c>
      <c r="D6" s="3" t="s">
        <v>943</v>
      </c>
    </row>
    <row r="7" spans="1:10" ht="24.75" thickBot="1" x14ac:dyDescent="0.45">
      <c r="A7" s="3" t="s">
        <v>5</v>
      </c>
      <c r="B7" s="3">
        <v>66</v>
      </c>
      <c r="C7" s="3">
        <f>SUMIF($A7:$A$7,"????*",$B7:$B$7)</f>
        <v>66</v>
      </c>
      <c r="D7" s="3" t="s">
        <v>944</v>
      </c>
    </row>
    <row r="11" spans="1:10" ht="24" x14ac:dyDescent="0.4">
      <c r="A11" s="6" t="s">
        <v>945</v>
      </c>
    </row>
  </sheetData>
  <mergeCells count="1">
    <mergeCell ref="A1:D1"/>
  </mergeCells>
  <hyperlinks>
    <hyperlink ref="J1" location="Index!A1" tooltip="Click Here to Redirect To Index Page" display="Index!A1" xr:uid="{29AE6677-23C8-43EC-9A0E-8E21BD6CE071}"/>
  </hyperlink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7E2FC-6478-4419-BB5F-C804A037678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60" bestFit="1" customWidth="1"/>
    <col min="5" max="5" width="39" bestFit="1" customWidth="1"/>
  </cols>
  <sheetData>
    <row r="1" spans="1:10" ht="24.75" thickBot="1" x14ac:dyDescent="0.45">
      <c r="A1" s="1" t="s">
        <v>946</v>
      </c>
      <c r="B1" s="2"/>
      <c r="C1" s="2"/>
      <c r="D1" s="2"/>
      <c r="E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  <c r="E2" s="4" t="s">
        <v>951</v>
      </c>
    </row>
    <row r="3" spans="1:10" ht="24.75" thickBot="1" x14ac:dyDescent="0.45">
      <c r="A3" s="3" t="s">
        <v>1</v>
      </c>
      <c r="B3" s="3">
        <v>22</v>
      </c>
      <c r="C3" s="3">
        <f>SUMIF($A$3:$A$7,"???l*",$B$3:$B$7)</f>
        <v>22</v>
      </c>
      <c r="D3" s="3" t="s">
        <v>947</v>
      </c>
      <c r="E3" s="3" t="s">
        <v>952</v>
      </c>
    </row>
    <row r="4" spans="1:10" ht="24.75" thickBot="1" x14ac:dyDescent="0.45">
      <c r="A4" s="3" t="s">
        <v>2</v>
      </c>
      <c r="B4" s="3">
        <v>33</v>
      </c>
      <c r="C4" s="3">
        <f>SUMIF($A$3:$A$7,"??n*",$B$3:$B$7)</f>
        <v>33</v>
      </c>
      <c r="D4" s="3" t="s">
        <v>948</v>
      </c>
      <c r="E4" s="3" t="s">
        <v>953</v>
      </c>
    </row>
    <row r="5" spans="1:10" ht="24.75" thickBot="1" x14ac:dyDescent="0.45">
      <c r="A5" s="3" t="s">
        <v>3</v>
      </c>
      <c r="B5" s="3">
        <v>44</v>
      </c>
      <c r="C5" s="3">
        <f>SUMIF($A$3:$A$7,"?e*",$B$3:$B$7)</f>
        <v>0</v>
      </c>
      <c r="D5" s="3" t="s">
        <v>949</v>
      </c>
      <c r="E5" s="3" t="s">
        <v>954</v>
      </c>
    </row>
    <row r="6" spans="1:10" ht="24.75" thickBot="1" x14ac:dyDescent="0.45">
      <c r="A6" s="3" t="s">
        <v>4</v>
      </c>
      <c r="B6" s="3">
        <v>55</v>
      </c>
      <c r="C6" s="3">
        <f>SUMIF($A$3:$A$7,"??a*",$B$3:$B$7)</f>
        <v>99</v>
      </c>
      <c r="D6" s="3" t="s">
        <v>950</v>
      </c>
      <c r="E6" s="3" t="s">
        <v>955</v>
      </c>
    </row>
    <row r="7" spans="1:10" ht="24.75" thickBot="1" x14ac:dyDescent="0.45">
      <c r="A7" s="3" t="s">
        <v>5</v>
      </c>
      <c r="B7" s="3">
        <v>66</v>
      </c>
      <c r="C7" s="3">
        <f>SUMIF($A$3:$A$7,"??n*",$B$3:$B$7)</f>
        <v>33</v>
      </c>
      <c r="D7" s="3" t="s">
        <v>948</v>
      </c>
      <c r="E7" s="3" t="s">
        <v>953</v>
      </c>
    </row>
    <row r="11" spans="1:10" ht="24" x14ac:dyDescent="0.4">
      <c r="A11" s="6" t="s">
        <v>956</v>
      </c>
    </row>
  </sheetData>
  <mergeCells count="1">
    <mergeCell ref="A1:E1"/>
  </mergeCells>
  <hyperlinks>
    <hyperlink ref="J1" location="Index!A1" tooltip="Click Here to Redirect To Index Page" display="Index!A1" xr:uid="{C958863B-0FD4-4330-9E3F-DF07FC380026}"/>
  </hyperlink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466B9-2938-4C6C-A335-7D5C0BFFAE6C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2.140625" bestFit="1" customWidth="1"/>
  </cols>
  <sheetData>
    <row r="1" spans="1:10" ht="24.75" thickBot="1" x14ac:dyDescent="0.45">
      <c r="A1" s="1" t="s">
        <v>957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SUM(Five)</f>
        <v>220</v>
      </c>
      <c r="D3" s="3" t="s">
        <v>958</v>
      </c>
    </row>
    <row r="4" spans="1:10" ht="24.75" thickBot="1" x14ac:dyDescent="0.45">
      <c r="A4" s="3" t="s">
        <v>569</v>
      </c>
      <c r="B4" s="3">
        <v>33</v>
      </c>
      <c r="C4" s="3">
        <f>SUM(Four)</f>
        <v>198</v>
      </c>
      <c r="D4" s="3" t="s">
        <v>959</v>
      </c>
    </row>
    <row r="5" spans="1:10" ht="24.75" thickBot="1" x14ac:dyDescent="0.45">
      <c r="A5" s="3" t="s">
        <v>3</v>
      </c>
      <c r="B5" s="3">
        <v>44</v>
      </c>
      <c r="C5" s="3">
        <f>SUM(Three)</f>
        <v>165</v>
      </c>
      <c r="D5" s="3" t="s">
        <v>960</v>
      </c>
    </row>
    <row r="6" spans="1:10" ht="24.75" thickBot="1" x14ac:dyDescent="0.45">
      <c r="A6" s="3" t="s">
        <v>4</v>
      </c>
      <c r="B6" s="3">
        <v>55</v>
      </c>
      <c r="C6" s="3">
        <f>SUM(Two)</f>
        <v>121</v>
      </c>
      <c r="D6" s="3" t="s">
        <v>961</v>
      </c>
    </row>
    <row r="7" spans="1:10" ht="24.75" thickBot="1" x14ac:dyDescent="0.45">
      <c r="A7" s="3" t="s">
        <v>5</v>
      </c>
      <c r="B7" s="3">
        <v>66</v>
      </c>
      <c r="C7" s="3">
        <f>SUM(One)</f>
        <v>66</v>
      </c>
      <c r="D7" s="3" t="s">
        <v>962</v>
      </c>
    </row>
    <row r="11" spans="1:10" ht="24" x14ac:dyDescent="0.4">
      <c r="A11" s="6" t="s">
        <v>963</v>
      </c>
    </row>
  </sheetData>
  <mergeCells count="1">
    <mergeCell ref="A1:D1"/>
  </mergeCells>
  <hyperlinks>
    <hyperlink ref="J1" location="Index!A1" tooltip="Click Here to Redirect To Index Page" display="Index!A1" xr:uid="{5B0A8A0F-03F3-4D5F-87B8-BB4644F38A84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66D28-2C56-4E97-A2F7-470124E826C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22.85546875" bestFit="1" customWidth="1"/>
    <col min="3" max="3" width="21.28515625" bestFit="1" customWidth="1"/>
  </cols>
  <sheetData>
    <row r="1" spans="1:10" ht="24.75" thickBot="1" x14ac:dyDescent="0.45">
      <c r="A1" s="1" t="s">
        <v>109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str">
        <f>REPT(A3,2)</f>
        <v>AppleApple</v>
      </c>
      <c r="C3" s="3" t="s">
        <v>110</v>
      </c>
    </row>
    <row r="4" spans="1:10" ht="24.75" thickBot="1" x14ac:dyDescent="0.45">
      <c r="A4" s="3" t="s">
        <v>2</v>
      </c>
      <c r="B4" s="3" t="str">
        <f t="shared" ref="B4:B7" si="0">REPT(A4,2)</f>
        <v>BananaBanana</v>
      </c>
      <c r="C4" s="3" t="s">
        <v>111</v>
      </c>
    </row>
    <row r="5" spans="1:10" ht="24.75" thickBot="1" x14ac:dyDescent="0.45">
      <c r="A5" s="3" t="s">
        <v>3</v>
      </c>
      <c r="B5" s="3" t="str">
        <f t="shared" si="0"/>
        <v>OrangeOrange</v>
      </c>
      <c r="C5" s="3" t="s">
        <v>112</v>
      </c>
    </row>
    <row r="6" spans="1:10" ht="24.75" thickBot="1" x14ac:dyDescent="0.45">
      <c r="A6" s="3" t="s">
        <v>4</v>
      </c>
      <c r="B6" s="3" t="str">
        <f t="shared" si="0"/>
        <v>GrapesGrapes</v>
      </c>
      <c r="C6" s="3" t="s">
        <v>113</v>
      </c>
    </row>
    <row r="7" spans="1:10" ht="24.75" thickBot="1" x14ac:dyDescent="0.45">
      <c r="A7" s="3" t="s">
        <v>5</v>
      </c>
      <c r="B7" s="3" t="str">
        <f t="shared" si="0"/>
        <v>PapayaPapaya</v>
      </c>
      <c r="C7" s="3" t="s">
        <v>114</v>
      </c>
    </row>
    <row r="11" spans="1:10" ht="24" x14ac:dyDescent="0.4">
      <c r="A11" s="6" t="s">
        <v>115</v>
      </c>
    </row>
  </sheetData>
  <mergeCells count="1">
    <mergeCell ref="A1:C1"/>
  </mergeCells>
  <hyperlinks>
    <hyperlink ref="J1" location="Index!A1" tooltip="Click Here to Redirect To Index Page" display="Index!A1" xr:uid="{6F6B275F-ADC3-4D79-B456-C1FCDF8BBD39}"/>
  </hyperlink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8C2A0-FEFF-4F55-ABE3-829EECA527E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9.85546875" bestFit="1" customWidth="1"/>
    <col min="2" max="2" width="10.28515625" bestFit="1" customWidth="1"/>
    <col min="3" max="3" width="16.140625" bestFit="1" customWidth="1"/>
  </cols>
  <sheetData>
    <row r="1" spans="1:10" ht="24.75" thickBot="1" x14ac:dyDescent="0.45">
      <c r="A1" s="1" t="s">
        <v>964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>
        <v>-44</v>
      </c>
      <c r="B3" s="3">
        <f>ABS(A3)</f>
        <v>44</v>
      </c>
      <c r="C3" s="3" t="s">
        <v>965</v>
      </c>
    </row>
    <row r="4" spans="1:10" ht="24.75" thickBot="1" x14ac:dyDescent="0.45">
      <c r="A4" s="3">
        <v>58</v>
      </c>
      <c r="B4" s="3">
        <f t="shared" ref="B4:B7" si="0">ABS(A4)</f>
        <v>58</v>
      </c>
      <c r="C4" s="3" t="s">
        <v>966</v>
      </c>
    </row>
    <row r="5" spans="1:10" ht="24.75" thickBot="1" x14ac:dyDescent="0.45">
      <c r="A5" s="3">
        <v>48.56</v>
      </c>
      <c r="B5" s="3">
        <f t="shared" si="0"/>
        <v>48.56</v>
      </c>
      <c r="C5" s="3" t="s">
        <v>967</v>
      </c>
    </row>
    <row r="6" spans="1:10" ht="24.75" thickBot="1" x14ac:dyDescent="0.45">
      <c r="A6" s="3">
        <v>-58</v>
      </c>
      <c r="B6" s="3">
        <f t="shared" si="0"/>
        <v>58</v>
      </c>
      <c r="C6" s="3" t="s">
        <v>968</v>
      </c>
    </row>
    <row r="7" spans="1:10" ht="24.75" thickBot="1" x14ac:dyDescent="0.45">
      <c r="A7" s="3">
        <v>0.54</v>
      </c>
      <c r="B7" s="3">
        <f t="shared" si="0"/>
        <v>0.54</v>
      </c>
      <c r="C7" s="3" t="s">
        <v>969</v>
      </c>
    </row>
    <row r="11" spans="1:10" ht="24" x14ac:dyDescent="0.4">
      <c r="A11" s="6" t="s">
        <v>970</v>
      </c>
    </row>
  </sheetData>
  <mergeCells count="1">
    <mergeCell ref="A1:C1"/>
  </mergeCells>
  <hyperlinks>
    <hyperlink ref="J1" location="Index!A1" tooltip="Click Here to Redirect To Index Page" display="Index!A1" xr:uid="{43E98133-478C-4170-8795-EA8D1578B529}"/>
  </hyperlink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91726-8BF9-4548-9DDC-264A460DD70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1.28515625" bestFit="1" customWidth="1"/>
  </cols>
  <sheetData>
    <row r="1" spans="1:10" ht="24.75" thickBot="1" x14ac:dyDescent="0.45">
      <c r="A1" s="1" t="s">
        <v>971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_xlfn.AGGREGATE(1,,B3:B$7)</f>
        <v>44</v>
      </c>
      <c r="D3" s="3" t="s">
        <v>972</v>
      </c>
    </row>
    <row r="4" spans="1:10" ht="24.75" thickBot="1" x14ac:dyDescent="0.45">
      <c r="A4" s="3" t="s">
        <v>2</v>
      </c>
      <c r="B4" s="3">
        <v>33</v>
      </c>
      <c r="C4" s="3">
        <f>_xlfn.AGGREGATE(1,,B4:B$7)</f>
        <v>49.5</v>
      </c>
      <c r="D4" s="3" t="s">
        <v>973</v>
      </c>
    </row>
    <row r="5" spans="1:10" ht="24.75" thickBot="1" x14ac:dyDescent="0.45">
      <c r="A5" s="3" t="s">
        <v>3</v>
      </c>
      <c r="B5" s="3">
        <v>44</v>
      </c>
      <c r="C5" s="3">
        <f>_xlfn.AGGREGATE(1,,B5:B$7)</f>
        <v>55</v>
      </c>
      <c r="D5" s="3" t="s">
        <v>974</v>
      </c>
    </row>
    <row r="6" spans="1:10" ht="24.75" thickBot="1" x14ac:dyDescent="0.45">
      <c r="A6" s="3" t="s">
        <v>4</v>
      </c>
      <c r="B6" s="3">
        <v>55</v>
      </c>
      <c r="C6" s="3">
        <f>_xlfn.AGGREGATE(1,,B6:B$7)</f>
        <v>60.5</v>
      </c>
      <c r="D6" s="3" t="s">
        <v>975</v>
      </c>
    </row>
    <row r="7" spans="1:10" ht="24.75" thickBot="1" x14ac:dyDescent="0.45">
      <c r="A7" s="3" t="s">
        <v>5</v>
      </c>
      <c r="B7" s="3">
        <v>66</v>
      </c>
      <c r="C7" s="3">
        <f>_xlfn.AGGREGATE(1,,B7:B$7)</f>
        <v>66</v>
      </c>
      <c r="D7" s="3" t="s">
        <v>976</v>
      </c>
    </row>
    <row r="11" spans="1:10" ht="24" x14ac:dyDescent="0.4">
      <c r="A11" s="6" t="s">
        <v>977</v>
      </c>
    </row>
  </sheetData>
  <mergeCells count="1">
    <mergeCell ref="A1:D1"/>
  </mergeCells>
  <hyperlinks>
    <hyperlink ref="J1" location="Index!A1" tooltip="Click Here to Redirect To Index Page" display="Index!A1" xr:uid="{3DCAAA23-EF7F-4AC3-AD2E-A25674AEE0E6}"/>
  </hyperlink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2F7E5-BAEA-412F-853C-B15F04FCCBE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1.28515625" bestFit="1" customWidth="1"/>
  </cols>
  <sheetData>
    <row r="1" spans="1:10" ht="24.75" thickBot="1" x14ac:dyDescent="0.45">
      <c r="A1" s="1" t="s">
        <v>978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_xlfn.AGGREGATE(2,,B3:B$7)</f>
        <v>5</v>
      </c>
      <c r="D3" s="3" t="s">
        <v>979</v>
      </c>
    </row>
    <row r="4" spans="1:10" ht="24.75" thickBot="1" x14ac:dyDescent="0.45">
      <c r="A4" s="3" t="s">
        <v>2</v>
      </c>
      <c r="B4" s="3">
        <v>33</v>
      </c>
      <c r="C4" s="3">
        <f>_xlfn.AGGREGATE(2,,B4:B$7)</f>
        <v>4</v>
      </c>
      <c r="D4" s="3" t="s">
        <v>980</v>
      </c>
    </row>
    <row r="5" spans="1:10" ht="24.75" thickBot="1" x14ac:dyDescent="0.45">
      <c r="A5" s="3" t="s">
        <v>3</v>
      </c>
      <c r="B5" s="3">
        <v>44</v>
      </c>
      <c r="C5" s="3">
        <f>_xlfn.AGGREGATE(2,,B5:B$7)</f>
        <v>3</v>
      </c>
      <c r="D5" s="3" t="s">
        <v>981</v>
      </c>
    </row>
    <row r="6" spans="1:10" ht="24.75" thickBot="1" x14ac:dyDescent="0.45">
      <c r="A6" s="3" t="s">
        <v>4</v>
      </c>
      <c r="B6" s="3">
        <v>55</v>
      </c>
      <c r="C6" s="3">
        <f>_xlfn.AGGREGATE(2,,B6:B$7)</f>
        <v>2</v>
      </c>
      <c r="D6" s="3" t="s">
        <v>982</v>
      </c>
    </row>
    <row r="7" spans="1:10" ht="24.75" thickBot="1" x14ac:dyDescent="0.45">
      <c r="A7" s="3" t="s">
        <v>5</v>
      </c>
      <c r="B7" s="3">
        <v>66</v>
      </c>
      <c r="C7" s="3">
        <f>_xlfn.AGGREGATE(2,,B7:B$7)</f>
        <v>1</v>
      </c>
      <c r="D7" s="3" t="s">
        <v>983</v>
      </c>
    </row>
    <row r="11" spans="1:10" ht="24" x14ac:dyDescent="0.4">
      <c r="A11" s="6" t="s">
        <v>984</v>
      </c>
    </row>
  </sheetData>
  <mergeCells count="1">
    <mergeCell ref="A1:D1"/>
  </mergeCells>
  <hyperlinks>
    <hyperlink ref="J1" location="Index!A1" tooltip="Click Here to Redirect To Index Page" display="Index!A1" xr:uid="{0491E7E4-FF1A-4CDA-8878-7E1739DC85AC}"/>
  </hyperlink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66B59-A7F9-4AA9-B617-48AE98F5584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3.140625" bestFit="1" customWidth="1"/>
  </cols>
  <sheetData>
    <row r="1" spans="1:10" ht="24.75" thickBot="1" x14ac:dyDescent="0.45">
      <c r="A1" s="1" t="s">
        <v>985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_xlfn.AGGREGATE(3,4,B3:B$7)</f>
        <v>5</v>
      </c>
      <c r="D3" s="3" t="s">
        <v>986</v>
      </c>
    </row>
    <row r="4" spans="1:10" ht="24.75" thickBot="1" x14ac:dyDescent="0.45">
      <c r="A4" s="3" t="s">
        <v>2</v>
      </c>
      <c r="B4" s="3">
        <v>33</v>
      </c>
      <c r="C4" s="3">
        <f>_xlfn.AGGREGATE(3,4,B4:B$7)</f>
        <v>4</v>
      </c>
      <c r="D4" s="3" t="s">
        <v>987</v>
      </c>
    </row>
    <row r="5" spans="1:10" ht="24.75" thickBot="1" x14ac:dyDescent="0.45">
      <c r="A5" s="3" t="s">
        <v>3</v>
      </c>
      <c r="B5" s="3">
        <v>44</v>
      </c>
      <c r="C5" s="3">
        <f>_xlfn.AGGREGATE(3,4,B5:B$7)</f>
        <v>3</v>
      </c>
      <c r="D5" s="3" t="s">
        <v>988</v>
      </c>
    </row>
    <row r="6" spans="1:10" ht="24.75" thickBot="1" x14ac:dyDescent="0.45">
      <c r="A6" s="3" t="s">
        <v>4</v>
      </c>
      <c r="B6" s="3">
        <v>55</v>
      </c>
      <c r="C6" s="3">
        <f>_xlfn.AGGREGATE(3,4,B6:B$7)</f>
        <v>2</v>
      </c>
      <c r="D6" s="3" t="s">
        <v>989</v>
      </c>
    </row>
    <row r="7" spans="1:10" ht="24.75" thickBot="1" x14ac:dyDescent="0.45">
      <c r="A7" s="3" t="s">
        <v>5</v>
      </c>
      <c r="B7" s="3">
        <v>66</v>
      </c>
      <c r="C7" s="3">
        <f>_xlfn.AGGREGATE(3,4,B7:B$7)</f>
        <v>1</v>
      </c>
      <c r="D7" s="3" t="s">
        <v>990</v>
      </c>
    </row>
    <row r="11" spans="1:10" ht="24" x14ac:dyDescent="0.4">
      <c r="A11" s="6" t="s">
        <v>991</v>
      </c>
    </row>
  </sheetData>
  <mergeCells count="1">
    <mergeCell ref="A1:D1"/>
  </mergeCells>
  <hyperlinks>
    <hyperlink ref="J1" location="Index!A1" tooltip="Click Here to Redirect To Index Page" display="Index!A1" xr:uid="{3E3C83C8-010D-411D-8BD4-D5EEC875F109}"/>
  </hyperlink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D68AE-BA04-4213-865B-C24C57DDB88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3.140625" bestFit="1" customWidth="1"/>
  </cols>
  <sheetData>
    <row r="1" spans="1:10" ht="24.75" thickBot="1" x14ac:dyDescent="0.45">
      <c r="A1" s="1" t="s">
        <v>992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_xlfn.AGGREGATE(4,4,B3:B$7)</f>
        <v>66</v>
      </c>
      <c r="D3" s="3" t="s">
        <v>993</v>
      </c>
    </row>
    <row r="4" spans="1:10" ht="24.75" thickBot="1" x14ac:dyDescent="0.45">
      <c r="A4" s="3" t="s">
        <v>2</v>
      </c>
      <c r="B4" s="3">
        <v>33</v>
      </c>
      <c r="C4" s="3">
        <f>_xlfn.AGGREGATE(4,4,B4:B$7)</f>
        <v>66</v>
      </c>
      <c r="D4" s="3" t="s">
        <v>994</v>
      </c>
    </row>
    <row r="5" spans="1:10" ht="24.75" thickBot="1" x14ac:dyDescent="0.45">
      <c r="A5" s="3" t="s">
        <v>3</v>
      </c>
      <c r="B5" s="3">
        <v>44</v>
      </c>
      <c r="C5" s="3">
        <f>_xlfn.AGGREGATE(4,4,B5:B$7)</f>
        <v>66</v>
      </c>
      <c r="D5" s="3" t="s">
        <v>995</v>
      </c>
    </row>
    <row r="6" spans="1:10" ht="24.75" thickBot="1" x14ac:dyDescent="0.45">
      <c r="A6" s="3" t="s">
        <v>4</v>
      </c>
      <c r="B6" s="3">
        <v>55</v>
      </c>
      <c r="C6" s="3">
        <f>_xlfn.AGGREGATE(4,4,B6:B$7)</f>
        <v>66</v>
      </c>
      <c r="D6" s="3" t="s">
        <v>996</v>
      </c>
    </row>
    <row r="7" spans="1:10" ht="24.75" thickBot="1" x14ac:dyDescent="0.45">
      <c r="A7" s="3" t="s">
        <v>5</v>
      </c>
      <c r="B7" s="3">
        <v>66</v>
      </c>
      <c r="C7" s="3">
        <f>_xlfn.AGGREGATE(4,4,B7:B$7)</f>
        <v>66</v>
      </c>
      <c r="D7" s="3" t="s">
        <v>997</v>
      </c>
    </row>
    <row r="11" spans="1:10" ht="24" x14ac:dyDescent="0.4">
      <c r="A11" s="6" t="s">
        <v>998</v>
      </c>
    </row>
  </sheetData>
  <mergeCells count="1">
    <mergeCell ref="A1:D1"/>
  </mergeCells>
  <hyperlinks>
    <hyperlink ref="J1" location="Index!A1" tooltip="Click Here to Redirect To Index Page" display="Index!A1" xr:uid="{6697F017-8FCD-41EF-8827-FF788A47C3E4}"/>
  </hyperlink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9543D-3B37-49B5-972C-D6DC38A4280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3.140625" bestFit="1" customWidth="1"/>
  </cols>
  <sheetData>
    <row r="1" spans="1:10" ht="24.75" thickBot="1" x14ac:dyDescent="0.45">
      <c r="A1" s="1" t="s">
        <v>999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_xlfn.AGGREGATE(5,4,B5:B$7)</f>
        <v>44</v>
      </c>
      <c r="D3" s="3" t="s">
        <v>1000</v>
      </c>
    </row>
    <row r="4" spans="1:10" ht="24.75" thickBot="1" x14ac:dyDescent="0.45">
      <c r="A4" s="3" t="s">
        <v>2</v>
      </c>
      <c r="B4" s="3">
        <v>33</v>
      </c>
      <c r="C4" s="3">
        <f>_xlfn.AGGREGATE(5,4,B6:B$7)</f>
        <v>55</v>
      </c>
      <c r="D4" s="3" t="s">
        <v>1001</v>
      </c>
    </row>
    <row r="5" spans="1:10" ht="24.75" thickBot="1" x14ac:dyDescent="0.45">
      <c r="A5" s="3" t="s">
        <v>3</v>
      </c>
      <c r="B5" s="3">
        <v>44</v>
      </c>
      <c r="C5" s="3">
        <f>_xlfn.AGGREGATE(5,4,B7:B$7)</f>
        <v>66</v>
      </c>
      <c r="D5" s="3" t="s">
        <v>1002</v>
      </c>
    </row>
    <row r="6" spans="1:10" ht="24.75" thickBot="1" x14ac:dyDescent="0.45">
      <c r="A6" s="3" t="s">
        <v>4</v>
      </c>
      <c r="B6" s="3">
        <v>55</v>
      </c>
      <c r="C6" s="3">
        <f>_xlfn.AGGREGATE(5,4,B$7:B8)</f>
        <v>66</v>
      </c>
      <c r="D6" s="3" t="s">
        <v>1003</v>
      </c>
    </row>
    <row r="7" spans="1:10" ht="24.75" thickBot="1" x14ac:dyDescent="0.45">
      <c r="A7" s="3" t="s">
        <v>5</v>
      </c>
      <c r="B7" s="3">
        <v>66</v>
      </c>
      <c r="C7" s="3">
        <f>_xlfn.AGGREGATE(5,4,B$7:B9)</f>
        <v>66</v>
      </c>
      <c r="D7" s="3" t="s">
        <v>1004</v>
      </c>
    </row>
    <row r="11" spans="1:10" ht="24" x14ac:dyDescent="0.4">
      <c r="A11" s="6" t="s">
        <v>1005</v>
      </c>
    </row>
  </sheetData>
  <mergeCells count="1">
    <mergeCell ref="A1:D1"/>
  </mergeCells>
  <hyperlinks>
    <hyperlink ref="J1" location="Index!A1" tooltip="Click Here to Redirect To Index Page" display="Index!A1" xr:uid="{0C1D2288-265F-4A7A-A357-F1F4BEF0D86A}"/>
  </hyperlink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073D9-D9E9-48BF-8D3C-01B41FB084E7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23.42578125" bestFit="1" customWidth="1"/>
    <col min="5" max="5" width="22.7109375" customWidth="1"/>
  </cols>
  <sheetData>
    <row r="1" spans="1:10" ht="24.75" thickBot="1" x14ac:dyDescent="0.45">
      <c r="A1" s="1" t="s">
        <v>1006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1007</v>
      </c>
    </row>
    <row r="3" spans="1:10" ht="24.75" thickBot="1" x14ac:dyDescent="0.45">
      <c r="A3" s="3" t="s">
        <v>1</v>
      </c>
      <c r="B3" s="3">
        <v>22</v>
      </c>
      <c r="C3" s="3">
        <f>LARGE(B$3:B$7,ROW() -2)</f>
        <v>66</v>
      </c>
      <c r="E3" s="5" t="s">
        <v>1007</v>
      </c>
      <c r="F3" s="5">
        <v>1</v>
      </c>
      <c r="G3" s="5">
        <v>2</v>
      </c>
      <c r="H3" s="5">
        <v>3</v>
      </c>
    </row>
    <row r="4" spans="1:10" ht="24.75" thickBot="1" x14ac:dyDescent="0.45">
      <c r="A4" s="3" t="s">
        <v>2</v>
      </c>
      <c r="B4" s="3">
        <v>33</v>
      </c>
      <c r="C4" s="3">
        <f t="shared" ref="C4:C7" si="0">LARGE(B$3:B$7,ROW() -2)</f>
        <v>55</v>
      </c>
      <c r="E4" s="5" t="s">
        <v>7</v>
      </c>
      <c r="F4" s="5">
        <f>LARGE(B3:B7,F3)+LARGE(B3:B7,G3)+LARGE(B3:B7,H3)</f>
        <v>165</v>
      </c>
      <c r="G4" s="5"/>
      <c r="H4" s="5"/>
    </row>
    <row r="5" spans="1:10" ht="24.75" thickBot="1" x14ac:dyDescent="0.45">
      <c r="A5" s="3" t="s">
        <v>3</v>
      </c>
      <c r="B5" s="3">
        <v>44</v>
      </c>
      <c r="C5" s="3">
        <f t="shared" si="0"/>
        <v>44</v>
      </c>
      <c r="E5" s="5" t="s">
        <v>8</v>
      </c>
      <c r="F5" s="5" t="str">
        <f ca="1">_xlfn.FORMULATEXT(F4)</f>
        <v>=LARGE(B3:B7,F3)+LARGE(B3:B7,G3)+LARGE(B3:B7,H3)</v>
      </c>
      <c r="G5" s="5"/>
      <c r="H5" s="5"/>
    </row>
    <row r="6" spans="1:10" ht="24.75" thickBot="1" x14ac:dyDescent="0.45">
      <c r="A6" s="3" t="s">
        <v>4</v>
      </c>
      <c r="B6" s="3">
        <v>55</v>
      </c>
      <c r="C6" s="3">
        <f t="shared" si="0"/>
        <v>33</v>
      </c>
      <c r="E6" s="5" t="s">
        <v>1009</v>
      </c>
      <c r="F6" s="5"/>
      <c r="G6" s="5"/>
      <c r="H6" s="5"/>
    </row>
    <row r="7" spans="1:10" ht="24.75" thickBot="1" x14ac:dyDescent="0.45">
      <c r="A7" s="3" t="s">
        <v>5</v>
      </c>
      <c r="B7" s="3">
        <v>66</v>
      </c>
      <c r="C7" s="3">
        <f t="shared" si="0"/>
        <v>22</v>
      </c>
    </row>
    <row r="11" spans="1:10" ht="24" x14ac:dyDescent="0.4">
      <c r="A11" s="6" t="s">
        <v>1008</v>
      </c>
    </row>
  </sheetData>
  <mergeCells count="1">
    <mergeCell ref="A1:C1"/>
  </mergeCells>
  <hyperlinks>
    <hyperlink ref="J1" location="Index!A1" tooltip="Click Here to Redirect To Index Page" display="Index!A1" xr:uid="{EE343AA0-DF0F-4180-AC0A-B5D6E206B4FE}"/>
  </hyperlink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82311-269E-4909-BDA1-14F6867CA93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26.7109375" bestFit="1" customWidth="1"/>
    <col min="4" max="4" width="39.28515625" bestFit="1" customWidth="1"/>
  </cols>
  <sheetData>
    <row r="1" spans="1:10" ht="24.75" thickBot="1" x14ac:dyDescent="0.45">
      <c r="A1" s="1" t="s">
        <v>1010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1011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RANK(B3,$B$3:$B$7,1)</f>
        <v>1</v>
      </c>
      <c r="D3" s="3" t="s">
        <v>1012</v>
      </c>
    </row>
    <row r="4" spans="1:10" ht="24.75" thickBot="1" x14ac:dyDescent="0.45">
      <c r="A4" s="3" t="s">
        <v>2</v>
      </c>
      <c r="B4" s="3">
        <v>33</v>
      </c>
      <c r="C4" s="3">
        <f t="shared" ref="C4:C7" si="0">RANK(B4,$B$3:$B$7,1)</f>
        <v>2</v>
      </c>
      <c r="D4" s="3" t="s">
        <v>1013</v>
      </c>
    </row>
    <row r="5" spans="1:10" ht="24.75" thickBot="1" x14ac:dyDescent="0.45">
      <c r="A5" s="3" t="s">
        <v>3</v>
      </c>
      <c r="B5" s="3">
        <v>44</v>
      </c>
      <c r="C5" s="3">
        <f t="shared" si="0"/>
        <v>3</v>
      </c>
      <c r="D5" s="3" t="s">
        <v>1014</v>
      </c>
    </row>
    <row r="6" spans="1:10" ht="24.75" thickBot="1" x14ac:dyDescent="0.45">
      <c r="A6" s="3" t="s">
        <v>4</v>
      </c>
      <c r="B6" s="3">
        <v>55</v>
      </c>
      <c r="C6" s="3">
        <f t="shared" si="0"/>
        <v>4</v>
      </c>
      <c r="D6" s="3" t="s">
        <v>1015</v>
      </c>
    </row>
    <row r="7" spans="1:10" ht="24.75" thickBot="1" x14ac:dyDescent="0.45">
      <c r="A7" s="3" t="s">
        <v>5</v>
      </c>
      <c r="B7" s="3">
        <v>66</v>
      </c>
      <c r="C7" s="3">
        <f t="shared" si="0"/>
        <v>5</v>
      </c>
      <c r="D7" s="3" t="s">
        <v>1016</v>
      </c>
    </row>
    <row r="11" spans="1:10" ht="24" x14ac:dyDescent="0.4">
      <c r="A11" s="6" t="s">
        <v>1017</v>
      </c>
    </row>
  </sheetData>
  <mergeCells count="1">
    <mergeCell ref="A1:D1"/>
  </mergeCells>
  <hyperlinks>
    <hyperlink ref="J1" location="Index!A1" tooltip="Click Here to Redirect To Index Page" display="Index!A1" xr:uid="{6065E01D-0161-4E56-99CC-8684A62D8B58}"/>
  </hyperlink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E5281-0E2D-4A75-B477-3DBAA95C7DB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28.7109375" bestFit="1" customWidth="1"/>
    <col min="4" max="4" width="39.28515625" bestFit="1" customWidth="1"/>
  </cols>
  <sheetData>
    <row r="1" spans="1:10" ht="24.75" thickBot="1" x14ac:dyDescent="0.45">
      <c r="A1" s="1" t="s">
        <v>1018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1019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RANK(B3,$B$3:$B$7,0)</f>
        <v>5</v>
      </c>
      <c r="D3" s="3" t="s">
        <v>1020</v>
      </c>
    </row>
    <row r="4" spans="1:10" ht="24.75" thickBot="1" x14ac:dyDescent="0.45">
      <c r="A4" s="3" t="s">
        <v>2</v>
      </c>
      <c r="B4" s="3">
        <v>33</v>
      </c>
      <c r="C4" s="3">
        <f t="shared" ref="C4:C7" si="0">RANK(B4,$B$3:$B$7,0)</f>
        <v>4</v>
      </c>
      <c r="D4" s="3" t="s">
        <v>1021</v>
      </c>
    </row>
    <row r="5" spans="1:10" ht="24.75" thickBot="1" x14ac:dyDescent="0.45">
      <c r="A5" s="3" t="s">
        <v>3</v>
      </c>
      <c r="B5" s="3">
        <v>44</v>
      </c>
      <c r="C5" s="3">
        <f t="shared" si="0"/>
        <v>3</v>
      </c>
      <c r="D5" s="3" t="s">
        <v>1022</v>
      </c>
    </row>
    <row r="6" spans="1:10" ht="24.75" thickBot="1" x14ac:dyDescent="0.45">
      <c r="A6" s="3" t="s">
        <v>4</v>
      </c>
      <c r="B6" s="3">
        <v>55</v>
      </c>
      <c r="C6" s="3">
        <f t="shared" si="0"/>
        <v>2</v>
      </c>
      <c r="D6" s="3" t="s">
        <v>1023</v>
      </c>
    </row>
    <row r="7" spans="1:10" ht="24.75" thickBot="1" x14ac:dyDescent="0.45">
      <c r="A7" s="3" t="s">
        <v>5</v>
      </c>
      <c r="B7" s="3">
        <v>66</v>
      </c>
      <c r="C7" s="3">
        <f t="shared" si="0"/>
        <v>1</v>
      </c>
      <c r="D7" s="3" t="s">
        <v>1024</v>
      </c>
    </row>
    <row r="11" spans="1:10" ht="24" x14ac:dyDescent="0.4">
      <c r="A11" s="6" t="s">
        <v>1025</v>
      </c>
    </row>
  </sheetData>
  <mergeCells count="1">
    <mergeCell ref="A1:D1"/>
  </mergeCells>
  <hyperlinks>
    <hyperlink ref="J1" location="Index!A1" tooltip="Click Here to Redirect To Index Page" display="Index!A1" xr:uid="{8CE5AE7A-0226-4973-8B55-90188FEFCF56}"/>
  </hyperlink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EE366-7ECC-4E15-AB3B-EBB8C37E3744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26.7109375" bestFit="1" customWidth="1"/>
    <col min="4" max="4" width="81.5703125" bestFit="1" customWidth="1"/>
  </cols>
  <sheetData>
    <row r="1" spans="1:10" ht="24.75" thickBot="1" x14ac:dyDescent="0.45">
      <c r="A1" s="1" t="s">
        <v>1026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1011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RANK(B3,$B$3:$B$7,0)+COUNTIF($B3:$B$7,B3)-1</f>
        <v>5</v>
      </c>
      <c r="D3" s="3" t="s">
        <v>1027</v>
      </c>
    </row>
    <row r="4" spans="1:10" ht="24.75" thickBot="1" x14ac:dyDescent="0.45">
      <c r="A4" s="3" t="s">
        <v>2</v>
      </c>
      <c r="B4" s="3">
        <v>33</v>
      </c>
      <c r="C4" s="3">
        <f>RANK(B4,$B$3:$B$7,0)+COUNTIF($B4:$B$7,B4)-1</f>
        <v>4</v>
      </c>
      <c r="D4" s="3" t="s">
        <v>1028</v>
      </c>
    </row>
    <row r="5" spans="1:10" ht="24.75" thickBot="1" x14ac:dyDescent="0.45">
      <c r="A5" s="3" t="s">
        <v>3</v>
      </c>
      <c r="B5" s="3">
        <v>55</v>
      </c>
      <c r="C5" s="3">
        <f>RANK(B5,$B$3:$B$7,0)+COUNTIF($B5:$B$7,B5)-1</f>
        <v>3</v>
      </c>
      <c r="D5" s="3" t="s">
        <v>1029</v>
      </c>
    </row>
    <row r="6" spans="1:10" ht="24.75" thickBot="1" x14ac:dyDescent="0.45">
      <c r="A6" s="3" t="s">
        <v>4</v>
      </c>
      <c r="B6" s="3">
        <v>55</v>
      </c>
      <c r="C6" s="3">
        <f>RANK(B6,$B$3:$B$7,0)+COUNTIF($B6:$B$7,B6)-1</f>
        <v>2</v>
      </c>
      <c r="D6" s="3" t="s">
        <v>1030</v>
      </c>
    </row>
    <row r="7" spans="1:10" ht="24.75" thickBot="1" x14ac:dyDescent="0.45">
      <c r="A7" s="3" t="s">
        <v>5</v>
      </c>
      <c r="B7" s="3">
        <v>66</v>
      </c>
      <c r="C7" s="3">
        <f>RANK(B7,$B$3:$B$7,0)+COUNTIF($B7:$B$7,B7)-1</f>
        <v>1</v>
      </c>
      <c r="D7" s="3" t="s">
        <v>1031</v>
      </c>
    </row>
    <row r="11" spans="1:10" ht="24" x14ac:dyDescent="0.4">
      <c r="A11" s="6" t="s">
        <v>1032</v>
      </c>
    </row>
  </sheetData>
  <mergeCells count="1">
    <mergeCell ref="A1:D1"/>
  </mergeCells>
  <hyperlinks>
    <hyperlink ref="J1" location="Index!A1" tooltip="Click Here to Redirect To Index Page" display="Index!A1" xr:uid="{87F9956B-1983-4402-BB4F-275D23A43519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3C088-15DF-47CB-ABD5-E4F8FBF3AC6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25" bestFit="1" customWidth="1"/>
    <col min="3" max="3" width="27.42578125" bestFit="1" customWidth="1"/>
  </cols>
  <sheetData>
    <row r="1" spans="1:10" ht="24.75" thickBot="1" x14ac:dyDescent="0.45">
      <c r="A1" s="1" t="s">
        <v>116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FIND("l",A3,1)</f>
        <v>4</v>
      </c>
      <c r="C3" s="3" t="s">
        <v>118</v>
      </c>
    </row>
    <row r="4" spans="1:10" ht="24.75" thickBot="1" x14ac:dyDescent="0.45">
      <c r="A4" s="3" t="s">
        <v>2</v>
      </c>
      <c r="B4" s="3" t="s">
        <v>117</v>
      </c>
      <c r="C4" s="3" t="s">
        <v>119</v>
      </c>
    </row>
    <row r="5" spans="1:10" ht="24.75" thickBot="1" x14ac:dyDescent="0.45">
      <c r="A5" s="3" t="s">
        <v>3</v>
      </c>
      <c r="B5" s="3">
        <f>FIND("a",A5,1)</f>
        <v>3</v>
      </c>
      <c r="C5" s="3" t="s">
        <v>120</v>
      </c>
    </row>
    <row r="6" spans="1:10" ht="24.75" thickBot="1" x14ac:dyDescent="0.45">
      <c r="A6" s="3" t="s">
        <v>4</v>
      </c>
      <c r="B6" s="3">
        <f>FIND("p",A6,1)</f>
        <v>4</v>
      </c>
      <c r="C6" s="3" t="s">
        <v>121</v>
      </c>
    </row>
    <row r="7" spans="1:10" ht="24.75" thickBot="1" x14ac:dyDescent="0.45">
      <c r="A7" s="3" t="s">
        <v>5</v>
      </c>
      <c r="B7" s="3" t="e">
        <f>FIND("l",A7,1)</f>
        <v>#VALUE!</v>
      </c>
      <c r="C7" s="3" t="s">
        <v>122</v>
      </c>
    </row>
    <row r="11" spans="1:10" ht="24" x14ac:dyDescent="0.4">
      <c r="A11" s="6" t="s">
        <v>123</v>
      </c>
    </row>
  </sheetData>
  <mergeCells count="1">
    <mergeCell ref="A1:C1"/>
  </mergeCells>
  <hyperlinks>
    <hyperlink ref="J1" location="Index!A1" tooltip="Click Here to Redirect To Index Page" display="Index!A1" xr:uid="{16ED341D-ED16-427A-B407-EDA3EE63515F}"/>
  </hyperlink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B706F-6457-44B2-A1FD-E9AE1C401AC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28.7109375" bestFit="1" customWidth="1"/>
    <col min="4" max="4" width="81.5703125" bestFit="1" customWidth="1"/>
  </cols>
  <sheetData>
    <row r="1" spans="1:10" ht="24.75" thickBot="1" x14ac:dyDescent="0.45">
      <c r="A1" s="1" t="s">
        <v>1033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1019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RANK(B3,$B$3:$B$7,1)+COUNTIF($B3:$B$7,B3)-1</f>
        <v>1</v>
      </c>
      <c r="D3" s="3" t="s">
        <v>1034</v>
      </c>
    </row>
    <row r="4" spans="1:10" ht="24.75" thickBot="1" x14ac:dyDescent="0.45">
      <c r="A4" s="3" t="s">
        <v>2</v>
      </c>
      <c r="B4" s="3">
        <v>33</v>
      </c>
      <c r="C4" s="3">
        <f>RANK(B4,$B$3:$B$7,1)+COUNTIF($B4:$B$7,B4)-1</f>
        <v>2</v>
      </c>
      <c r="D4" s="3" t="s">
        <v>1035</v>
      </c>
    </row>
    <row r="5" spans="1:10" ht="24.75" thickBot="1" x14ac:dyDescent="0.45">
      <c r="A5" s="3" t="s">
        <v>3</v>
      </c>
      <c r="B5" s="3">
        <v>55</v>
      </c>
      <c r="C5" s="3">
        <f>RANK(B5,$B$3:$B$7,1)+COUNTIF($B5:$B$7,B5)-1</f>
        <v>4</v>
      </c>
      <c r="D5" s="3" t="s">
        <v>1036</v>
      </c>
    </row>
    <row r="6" spans="1:10" ht="24.75" thickBot="1" x14ac:dyDescent="0.45">
      <c r="A6" s="3" t="s">
        <v>4</v>
      </c>
      <c r="B6" s="3">
        <v>55</v>
      </c>
      <c r="C6" s="3">
        <f>RANK(B6,$B$3:$B$7,1)+COUNTIF($B6:$B$7,B6)-1</f>
        <v>3</v>
      </c>
      <c r="D6" s="3" t="s">
        <v>1037</v>
      </c>
    </row>
    <row r="7" spans="1:10" ht="24.75" thickBot="1" x14ac:dyDescent="0.45">
      <c r="A7" s="3" t="s">
        <v>5</v>
      </c>
      <c r="B7" s="3">
        <v>66</v>
      </c>
      <c r="C7" s="3">
        <f>RANK(B7,$B$3:$B$7,1)+COUNTIF($B7:$B$7,B7)-1</f>
        <v>5</v>
      </c>
      <c r="D7" s="3" t="s">
        <v>1038</v>
      </c>
    </row>
    <row r="11" spans="1:10" ht="24" x14ac:dyDescent="0.4">
      <c r="A11" s="6" t="s">
        <v>1039</v>
      </c>
    </row>
  </sheetData>
  <mergeCells count="1">
    <mergeCell ref="A1:D1"/>
  </mergeCells>
  <hyperlinks>
    <hyperlink ref="J1" location="Index!A1" tooltip="Click Here to Redirect To Index Page" display="Index!A1" xr:uid="{79F9FC32-47C1-4048-A008-DC1B75EBE31F}"/>
  </hyperlink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12645-A7A5-4F19-8345-AB3CFD6AFA4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8.140625" bestFit="1" customWidth="1"/>
    <col min="2" max="2" width="11.85546875" bestFit="1" customWidth="1"/>
    <col min="3" max="3" width="45.5703125" bestFit="1" customWidth="1"/>
  </cols>
  <sheetData>
    <row r="1" spans="1:10" ht="24.75" thickBot="1" x14ac:dyDescent="0.45">
      <c r="A1" s="1" t="s">
        <v>1040</v>
      </c>
      <c r="B1" s="2"/>
      <c r="C1" s="2"/>
      <c r="J1" s="18" t="s">
        <v>1133</v>
      </c>
    </row>
    <row r="2" spans="1:10" ht="21" thickBot="1" x14ac:dyDescent="0.4">
      <c r="A2" s="4" t="s">
        <v>1042</v>
      </c>
      <c r="B2" s="4" t="s">
        <v>0</v>
      </c>
      <c r="C2" s="4" t="s">
        <v>8</v>
      </c>
    </row>
    <row r="3" spans="1:10" ht="24.75" thickBot="1" x14ac:dyDescent="0.45">
      <c r="A3" s="3">
        <v>100</v>
      </c>
      <c r="B3" s="3" t="s">
        <v>1</v>
      </c>
      <c r="C3" s="3" t="s">
        <v>1041</v>
      </c>
    </row>
    <row r="4" spans="1:10" ht="24.75" thickBot="1" x14ac:dyDescent="0.45">
      <c r="A4" s="3">
        <f>IF(ISBLANK(B4),"", A3+1)</f>
        <v>101</v>
      </c>
      <c r="B4" s="3" t="s">
        <v>2</v>
      </c>
      <c r="C4" s="3" t="s">
        <v>1043</v>
      </c>
    </row>
    <row r="5" spans="1:10" ht="24.75" thickBot="1" x14ac:dyDescent="0.45">
      <c r="A5" s="3">
        <f t="shared" ref="A5:A7" si="0">IF(ISBLANK(B5),"", A4+1)</f>
        <v>102</v>
      </c>
      <c r="B5" s="3" t="s">
        <v>3</v>
      </c>
      <c r="C5" s="3" t="s">
        <v>1044</v>
      </c>
    </row>
    <row r="6" spans="1:10" ht="24.75" thickBot="1" x14ac:dyDescent="0.45">
      <c r="A6" s="3">
        <f t="shared" si="0"/>
        <v>103</v>
      </c>
      <c r="B6" s="3" t="s">
        <v>4</v>
      </c>
      <c r="C6" s="3" t="s">
        <v>1045</v>
      </c>
    </row>
    <row r="7" spans="1:10" ht="24.75" thickBot="1" x14ac:dyDescent="0.45">
      <c r="A7" s="3">
        <f t="shared" si="0"/>
        <v>104</v>
      </c>
      <c r="B7" s="3" t="s">
        <v>5</v>
      </c>
      <c r="C7" s="3" t="s">
        <v>1046</v>
      </c>
    </row>
    <row r="11" spans="1:10" ht="24" x14ac:dyDescent="0.4">
      <c r="A11" s="6" t="s">
        <v>1047</v>
      </c>
    </row>
  </sheetData>
  <mergeCells count="1">
    <mergeCell ref="A1:C1"/>
  </mergeCells>
  <hyperlinks>
    <hyperlink ref="J1" location="Index!A1" tooltip="Click Here to Redirect To Index Page" display="Index!A1" xr:uid="{A331438E-54BD-4B2F-81D2-A26977402D64}"/>
  </hyperlink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B6750-61B6-4666-9BE8-F9DDF75D610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24.140625" bestFit="1" customWidth="1"/>
    <col min="2" max="2" width="11.85546875" bestFit="1" customWidth="1"/>
    <col min="3" max="3" width="45.7109375" bestFit="1" customWidth="1"/>
  </cols>
  <sheetData>
    <row r="1" spans="1:10" ht="24.75" thickBot="1" x14ac:dyDescent="0.45">
      <c r="A1" s="1" t="s">
        <v>1053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1048</v>
      </c>
      <c r="B3" s="3" t="str">
        <f>LEFT(A3, FIND(",",A3,1)-1)</f>
        <v>Apple</v>
      </c>
      <c r="C3" s="3" t="s">
        <v>1054</v>
      </c>
    </row>
    <row r="4" spans="1:10" ht="24.75" thickBot="1" x14ac:dyDescent="0.45">
      <c r="A4" s="3" t="s">
        <v>1049</v>
      </c>
      <c r="B4" s="3" t="str">
        <f t="shared" ref="B4:B7" si="0">LEFT(A4, FIND(",",A4,1)-1)</f>
        <v>Orange</v>
      </c>
      <c r="C4" s="3" t="s">
        <v>1055</v>
      </c>
    </row>
    <row r="5" spans="1:10" ht="24.75" thickBot="1" x14ac:dyDescent="0.45">
      <c r="A5" s="3" t="s">
        <v>1050</v>
      </c>
      <c r="B5" s="3" t="str">
        <f t="shared" si="0"/>
        <v>Pen</v>
      </c>
      <c r="C5" s="3" t="s">
        <v>1056</v>
      </c>
    </row>
    <row r="6" spans="1:10" ht="24.75" thickBot="1" x14ac:dyDescent="0.45">
      <c r="A6" s="3" t="s">
        <v>1051</v>
      </c>
      <c r="B6" s="3" t="str">
        <f t="shared" si="0"/>
        <v>Banana</v>
      </c>
      <c r="C6" s="3" t="s">
        <v>1057</v>
      </c>
    </row>
    <row r="7" spans="1:10" ht="24.75" thickBot="1" x14ac:dyDescent="0.45">
      <c r="A7" s="3" t="s">
        <v>1052</v>
      </c>
      <c r="B7" s="3" t="str">
        <f t="shared" si="0"/>
        <v>Grapes</v>
      </c>
      <c r="C7" s="3" t="s">
        <v>1058</v>
      </c>
    </row>
    <row r="11" spans="1:10" ht="24" x14ac:dyDescent="0.4">
      <c r="A11" s="6" t="s">
        <v>1059</v>
      </c>
    </row>
  </sheetData>
  <mergeCells count="1">
    <mergeCell ref="A1:C1"/>
  </mergeCells>
  <hyperlinks>
    <hyperlink ref="J1" location="Index!A1" tooltip="Click Here to Redirect To Index Page" display="Index!A1" xr:uid="{916E5AE1-EF78-461E-8452-9957F1A45D75}"/>
  </hyperlink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6E6E0-455D-4EB1-AE1A-29068F259C4E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24.140625" bestFit="1" customWidth="1"/>
    <col min="2" max="2" width="12.7109375" bestFit="1" customWidth="1"/>
    <col min="3" max="3" width="62" bestFit="1" customWidth="1"/>
  </cols>
  <sheetData>
    <row r="1" spans="1:10" ht="24.75" thickBot="1" x14ac:dyDescent="0.45">
      <c r="A1" s="1" t="s">
        <v>1060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1048</v>
      </c>
      <c r="B3" s="3" t="str">
        <f>RIGHT(A3, LEN(A3)-FIND(",", A3, 1))</f>
        <v xml:space="preserve"> Banana</v>
      </c>
      <c r="C3" s="3" t="s">
        <v>1061</v>
      </c>
    </row>
    <row r="4" spans="1:10" ht="24.75" thickBot="1" x14ac:dyDescent="0.45">
      <c r="A4" s="3" t="s">
        <v>1049</v>
      </c>
      <c r="B4" s="3" t="str">
        <f t="shared" ref="B4:B7" si="0">RIGHT(A4, LEN(A4)-FIND(",", A4, 1))</f>
        <v xml:space="preserve"> Grapes</v>
      </c>
      <c r="C4" s="3" t="s">
        <v>1062</v>
      </c>
    </row>
    <row r="5" spans="1:10" ht="24.75" thickBot="1" x14ac:dyDescent="0.45">
      <c r="A5" s="3" t="s">
        <v>1050</v>
      </c>
      <c r="B5" s="3" t="str">
        <f t="shared" si="0"/>
        <v xml:space="preserve"> Pencil</v>
      </c>
      <c r="C5" s="3" t="s">
        <v>1063</v>
      </c>
    </row>
    <row r="6" spans="1:10" ht="24.75" thickBot="1" x14ac:dyDescent="0.45">
      <c r="A6" s="3" t="s">
        <v>1051</v>
      </c>
      <c r="B6" s="3" t="str">
        <f t="shared" si="0"/>
        <v xml:space="preserve"> Papaya</v>
      </c>
      <c r="C6" s="3" t="s">
        <v>1064</v>
      </c>
    </row>
    <row r="7" spans="1:10" ht="24.75" thickBot="1" x14ac:dyDescent="0.45">
      <c r="A7" s="3" t="s">
        <v>1052</v>
      </c>
      <c r="B7" s="3" t="str">
        <f t="shared" si="0"/>
        <v xml:space="preserve"> Apple</v>
      </c>
      <c r="C7" s="3" t="s">
        <v>1065</v>
      </c>
    </row>
    <row r="11" spans="1:10" ht="24" x14ac:dyDescent="0.4">
      <c r="A11" s="6" t="s">
        <v>1066</v>
      </c>
    </row>
  </sheetData>
  <mergeCells count="1">
    <mergeCell ref="A1:C1"/>
  </mergeCells>
  <hyperlinks>
    <hyperlink ref="J1" location="Index!A1" tooltip="Click Here to Redirect To Index Page" display="Index!A1" xr:uid="{4145281F-1908-4200-B781-29DF4FF2D984}"/>
  </hyperlink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796F9-7782-4BB3-83A1-76E0706482F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23.28515625" bestFit="1" customWidth="1"/>
    <col min="2" max="2" width="11.85546875" bestFit="1" customWidth="1"/>
    <col min="3" max="3" width="42.140625" bestFit="1" customWidth="1"/>
  </cols>
  <sheetData>
    <row r="1" spans="1:10" ht="24.75" thickBot="1" x14ac:dyDescent="0.45">
      <c r="A1" s="1" t="s">
        <v>1072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1067</v>
      </c>
      <c r="B3" s="3" t="str">
        <f>LEFT(A3,FIND(" ",A3)-1)</f>
        <v>App</v>
      </c>
      <c r="C3" s="3" t="s">
        <v>1073</v>
      </c>
    </row>
    <row r="4" spans="1:10" ht="24.75" thickBot="1" x14ac:dyDescent="0.45">
      <c r="A4" s="3" t="s">
        <v>1068</v>
      </c>
      <c r="B4" s="3" t="str">
        <f t="shared" ref="B4:B7" si="0">LEFT(A4,FIND(" ",A4)-1)</f>
        <v>Bana</v>
      </c>
      <c r="C4" s="3" t="s">
        <v>1074</v>
      </c>
    </row>
    <row r="5" spans="1:10" ht="24.75" thickBot="1" x14ac:dyDescent="0.45">
      <c r="A5" s="3" t="s">
        <v>1069</v>
      </c>
      <c r="B5" s="3" t="str">
        <f t="shared" si="0"/>
        <v>Ora</v>
      </c>
      <c r="C5" s="3" t="s">
        <v>1075</v>
      </c>
    </row>
    <row r="6" spans="1:10" ht="24.75" thickBot="1" x14ac:dyDescent="0.45">
      <c r="A6" s="3" t="s">
        <v>1070</v>
      </c>
      <c r="B6" s="3" t="str">
        <f t="shared" si="0"/>
        <v>Banana</v>
      </c>
      <c r="C6" s="3" t="s">
        <v>1076</v>
      </c>
    </row>
    <row r="7" spans="1:10" ht="24.75" thickBot="1" x14ac:dyDescent="0.45">
      <c r="A7" s="3" t="s">
        <v>1071</v>
      </c>
      <c r="B7" s="3" t="str">
        <f t="shared" si="0"/>
        <v>Grapes</v>
      </c>
      <c r="C7" s="3" t="s">
        <v>1077</v>
      </c>
    </row>
    <row r="11" spans="1:10" ht="24" x14ac:dyDescent="0.4">
      <c r="A11" s="6" t="s">
        <v>1078</v>
      </c>
    </row>
  </sheetData>
  <mergeCells count="1">
    <mergeCell ref="A1:C1"/>
  </mergeCells>
  <hyperlinks>
    <hyperlink ref="J1" location="Index!A1" tooltip="Click Here to Redirect To Index Page" display="Index!A1" xr:uid="{98C62E2B-934E-4D7D-B4CD-B595E03423B2}"/>
  </hyperlink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13098-784D-4FC8-A555-AD28955D90C2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23.28515625" bestFit="1" customWidth="1"/>
    <col min="2" max="2" width="11.42578125" bestFit="1" customWidth="1"/>
    <col min="3" max="3" width="57.5703125" bestFit="1" customWidth="1"/>
  </cols>
  <sheetData>
    <row r="1" spans="1:10" ht="24.75" thickBot="1" x14ac:dyDescent="0.45">
      <c r="A1" s="1" t="s">
        <v>1079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1067</v>
      </c>
      <c r="B3" s="3" t="str">
        <f>RIGHT(A3, LEN(A3)-FIND(" ",A3))</f>
        <v>le</v>
      </c>
      <c r="C3" s="3" t="s">
        <v>1080</v>
      </c>
    </row>
    <row r="4" spans="1:10" ht="24.75" thickBot="1" x14ac:dyDescent="0.45">
      <c r="A4" s="3" t="s">
        <v>1068</v>
      </c>
      <c r="B4" s="3" t="str">
        <f t="shared" ref="B4:B7" si="0">RIGHT(A4, LEN(A4)-FIND(" ",A4))</f>
        <v>na</v>
      </c>
      <c r="C4" s="3" t="s">
        <v>1081</v>
      </c>
    </row>
    <row r="5" spans="1:10" ht="24.75" thickBot="1" x14ac:dyDescent="0.45">
      <c r="A5" s="3" t="s">
        <v>1069</v>
      </c>
      <c r="B5" s="3" t="str">
        <f t="shared" si="0"/>
        <v>nge</v>
      </c>
      <c r="C5" s="3" t="s">
        <v>1082</v>
      </c>
    </row>
    <row r="6" spans="1:10" ht="24.75" thickBot="1" x14ac:dyDescent="0.45">
      <c r="A6" s="3" t="s">
        <v>1070</v>
      </c>
      <c r="B6" s="3" t="str">
        <f t="shared" si="0"/>
        <v>Papaya</v>
      </c>
      <c r="C6" s="3" t="s">
        <v>1083</v>
      </c>
    </row>
    <row r="7" spans="1:10" ht="24.75" thickBot="1" x14ac:dyDescent="0.45">
      <c r="A7" s="3" t="s">
        <v>1071</v>
      </c>
      <c r="B7" s="3" t="str">
        <f t="shared" si="0"/>
        <v>Apple</v>
      </c>
      <c r="C7" s="3" t="s">
        <v>1084</v>
      </c>
    </row>
    <row r="11" spans="1:10" ht="24" x14ac:dyDescent="0.4">
      <c r="A11" s="6" t="s">
        <v>1085</v>
      </c>
    </row>
  </sheetData>
  <mergeCells count="1">
    <mergeCell ref="A1:C1"/>
  </mergeCells>
  <hyperlinks>
    <hyperlink ref="J1" location="Index!A1" tooltip="Click Here to Redirect To Index Page" display="Index!A1" xr:uid="{10ECE92A-622D-421F-871F-84AC56B0FCC0}"/>
  </hyperlink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0C06B-C6F2-428C-A788-0B7AE09DEFAC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31.85546875" bestFit="1" customWidth="1"/>
    <col min="2" max="2" width="26.7109375" bestFit="1" customWidth="1"/>
    <col min="3" max="3" width="66.85546875" bestFit="1" customWidth="1"/>
  </cols>
  <sheetData>
    <row r="1" spans="1:10" ht="24.75" thickBot="1" x14ac:dyDescent="0.45">
      <c r="A1" s="1" t="s">
        <v>1091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1086</v>
      </c>
      <c r="B3" s="3" t="str">
        <f>IF(MID(RIGHT(A3,9),1,5)="gmail",A3,"")</f>
        <v>abcd@Gmail.com</v>
      </c>
      <c r="C3" s="3" t="s">
        <v>1092</v>
      </c>
    </row>
    <row r="4" spans="1:10" ht="24.75" thickBot="1" x14ac:dyDescent="0.45">
      <c r="A4" s="3" t="s">
        <v>1087</v>
      </c>
      <c r="B4" s="3" t="str">
        <f t="shared" ref="B4:B7" si="0">IF(MID(RIGHT(A4,9),1,5)="gmail",A4,"")</f>
        <v/>
      </c>
      <c r="C4" s="3" t="s">
        <v>1093</v>
      </c>
    </row>
    <row r="5" spans="1:10" ht="24.75" thickBot="1" x14ac:dyDescent="0.45">
      <c r="A5" s="3" t="s">
        <v>1088</v>
      </c>
      <c r="B5" s="3" t="str">
        <f t="shared" si="0"/>
        <v/>
      </c>
      <c r="C5" s="3" t="s">
        <v>1094</v>
      </c>
    </row>
    <row r="6" spans="1:10" ht="24.75" thickBot="1" x14ac:dyDescent="0.45">
      <c r="A6" s="3" t="s">
        <v>1089</v>
      </c>
      <c r="B6" s="3" t="str">
        <f t="shared" si="0"/>
        <v/>
      </c>
      <c r="C6" s="3" t="s">
        <v>1095</v>
      </c>
    </row>
    <row r="7" spans="1:10" ht="24.75" thickBot="1" x14ac:dyDescent="0.45">
      <c r="A7" s="3" t="s">
        <v>1090</v>
      </c>
      <c r="B7" s="3" t="str">
        <f t="shared" si="0"/>
        <v/>
      </c>
      <c r="C7" s="3" t="s">
        <v>1096</v>
      </c>
    </row>
    <row r="11" spans="1:10" ht="24" x14ac:dyDescent="0.4">
      <c r="A11" s="6" t="s">
        <v>1097</v>
      </c>
    </row>
  </sheetData>
  <mergeCells count="1">
    <mergeCell ref="A1:C1"/>
  </mergeCells>
  <hyperlinks>
    <hyperlink ref="J1" location="Index!A1" tooltip="Click Here to Redirect To Index Page" display="Index!A1" xr:uid="{2835744D-0C36-4F56-8083-846359C226B4}"/>
  </hyperlink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BDBE9-F345-4C10-8799-E896ADDB23E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35.28515625" bestFit="1" customWidth="1"/>
  </cols>
  <sheetData>
    <row r="1" spans="1:10" ht="24.75" thickBot="1" x14ac:dyDescent="0.45">
      <c r="A1" s="1" t="s">
        <v>1098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str">
        <f>LEFT(A3,LEN(A3)-2)</f>
        <v>App</v>
      </c>
      <c r="C3" s="3" t="s">
        <v>1099</v>
      </c>
    </row>
    <row r="4" spans="1:10" ht="24.75" thickBot="1" x14ac:dyDescent="0.45">
      <c r="A4" s="3" t="s">
        <v>2</v>
      </c>
      <c r="B4" s="3" t="str">
        <f t="shared" ref="B4:B7" si="0">LEFT(A4,LEN(A4)-2)</f>
        <v>Bana</v>
      </c>
      <c r="C4" s="3" t="s">
        <v>1100</v>
      </c>
    </row>
    <row r="5" spans="1:10" ht="24.75" thickBot="1" x14ac:dyDescent="0.45">
      <c r="A5" s="3" t="s">
        <v>3</v>
      </c>
      <c r="B5" s="3" t="str">
        <f t="shared" si="0"/>
        <v>Oran</v>
      </c>
      <c r="C5" s="3" t="s">
        <v>1101</v>
      </c>
    </row>
    <row r="6" spans="1:10" ht="24.75" thickBot="1" x14ac:dyDescent="0.45">
      <c r="A6" s="3" t="s">
        <v>4</v>
      </c>
      <c r="B6" s="3" t="str">
        <f t="shared" si="0"/>
        <v>Grap</v>
      </c>
      <c r="C6" s="3" t="s">
        <v>1102</v>
      </c>
    </row>
    <row r="7" spans="1:10" ht="24.75" thickBot="1" x14ac:dyDescent="0.45">
      <c r="A7" s="3" t="s">
        <v>5</v>
      </c>
      <c r="B7" s="3" t="str">
        <f t="shared" si="0"/>
        <v>Papa</v>
      </c>
      <c r="C7" s="3" t="s">
        <v>1103</v>
      </c>
    </row>
    <row r="11" spans="1:10" ht="24" x14ac:dyDescent="0.4">
      <c r="A11" s="6" t="s">
        <v>1104</v>
      </c>
    </row>
  </sheetData>
  <mergeCells count="1">
    <mergeCell ref="A1:C1"/>
  </mergeCells>
  <hyperlinks>
    <hyperlink ref="J1" location="Index!A1" tooltip="Click Here to Redirect To Index Page" display="Index!A1" xr:uid="{EE774288-1BC1-48EB-B8FB-03185D4B7568}"/>
  </hyperlink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BE2FF-D729-450D-B7C7-F269B42575E9}">
  <dimension ref="A1:J11"/>
  <sheetViews>
    <sheetView showGridLines="0" workbookViewId="0">
      <selection activeCell="J1" sqref="J1"/>
    </sheetView>
  </sheetViews>
  <sheetFormatPr defaultRowHeight="15" x14ac:dyDescent="0.25"/>
  <cols>
    <col min="1" max="2" width="11.85546875" bestFit="1" customWidth="1"/>
    <col min="3" max="3" width="57.5703125" bestFit="1" customWidth="1"/>
  </cols>
  <sheetData>
    <row r="1" spans="1:10" ht="24.75" thickBot="1" x14ac:dyDescent="0.45">
      <c r="A1" s="1" t="s">
        <v>1105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1106</v>
      </c>
      <c r="C2" s="4" t="s">
        <v>8</v>
      </c>
    </row>
    <row r="3" spans="1:10" ht="24.75" thickBot="1" x14ac:dyDescent="0.45">
      <c r="A3" s="3" t="s">
        <v>1</v>
      </c>
      <c r="B3" s="3" t="str">
        <f>IF(COUNTIF($A$3:A3,A3)=1,A3,"")</f>
        <v>Apple</v>
      </c>
      <c r="C3" s="3" t="s">
        <v>1107</v>
      </c>
    </row>
    <row r="4" spans="1:10" ht="24.75" thickBot="1" x14ac:dyDescent="0.45">
      <c r="A4" s="3" t="s">
        <v>2</v>
      </c>
      <c r="B4" s="3" t="str">
        <f>IF(COUNTIF($A$3:A4,A4)=1,A4,"")</f>
        <v>Banana</v>
      </c>
      <c r="C4" s="3" t="s">
        <v>1108</v>
      </c>
    </row>
    <row r="5" spans="1:10" ht="24.75" thickBot="1" x14ac:dyDescent="0.45">
      <c r="A5" s="3" t="s">
        <v>3</v>
      </c>
      <c r="B5" s="3" t="str">
        <f>IF(COUNTIF($A$3:A5,A5)=1,A5,"")</f>
        <v>Orange</v>
      </c>
      <c r="C5" s="3" t="s">
        <v>1109</v>
      </c>
    </row>
    <row r="6" spans="1:10" ht="24.75" thickBot="1" x14ac:dyDescent="0.45">
      <c r="A6" s="3" t="s">
        <v>2</v>
      </c>
      <c r="B6" s="3" t="str">
        <f>IF(COUNTIF($A$3:A6,A6)=1,A6,"")</f>
        <v/>
      </c>
      <c r="C6" s="3" t="s">
        <v>1110</v>
      </c>
    </row>
    <row r="7" spans="1:10" ht="24.75" thickBot="1" x14ac:dyDescent="0.45">
      <c r="A7" s="3" t="s">
        <v>5</v>
      </c>
      <c r="B7" s="3" t="str">
        <f>IF(COUNTIF($A$3:A7,A7)=1,A7,"")</f>
        <v>Papaya</v>
      </c>
      <c r="C7" s="3" t="s">
        <v>1111</v>
      </c>
    </row>
    <row r="11" spans="1:10" ht="24" x14ac:dyDescent="0.4">
      <c r="A11" s="6" t="s">
        <v>1112</v>
      </c>
    </row>
  </sheetData>
  <mergeCells count="1">
    <mergeCell ref="A1:C1"/>
  </mergeCells>
  <hyperlinks>
    <hyperlink ref="J1" location="Index!A1" tooltip="Click Here to Redirect To Index Page" display="Index!A1" xr:uid="{B8E9C975-E76E-4A36-AFF4-D78C863C404A}"/>
  </hyperlink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F160D-E958-4DA5-9FC0-E3A24BDCD7F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6.7109375" bestFit="1" customWidth="1"/>
    <col min="3" max="3" width="61.140625" bestFit="1" customWidth="1"/>
  </cols>
  <sheetData>
    <row r="1" spans="1:10" ht="24.75" thickBot="1" x14ac:dyDescent="0.45">
      <c r="A1" s="1" t="s">
        <v>1113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1114</v>
      </c>
      <c r="C2" s="4" t="s">
        <v>8</v>
      </c>
    </row>
    <row r="3" spans="1:10" ht="24.75" thickBot="1" x14ac:dyDescent="0.45">
      <c r="A3" s="3" t="s">
        <v>1</v>
      </c>
      <c r="B3" s="3" t="str">
        <f>IF(COUNTIF($A$3:$A$7,A3)&gt;1,A3,"")</f>
        <v/>
      </c>
      <c r="C3" s="3" t="s">
        <v>1115</v>
      </c>
    </row>
    <row r="4" spans="1:10" ht="24.75" thickBot="1" x14ac:dyDescent="0.45">
      <c r="A4" s="3" t="s">
        <v>2</v>
      </c>
      <c r="B4" s="3" t="str">
        <f t="shared" ref="B4:B7" si="0">IF(COUNTIF($A$3:$A$7,A4)&gt;1,A4,"")</f>
        <v>Banana</v>
      </c>
      <c r="C4" s="3" t="s">
        <v>1116</v>
      </c>
    </row>
    <row r="5" spans="1:10" ht="24.75" thickBot="1" x14ac:dyDescent="0.45">
      <c r="A5" s="3" t="s">
        <v>3</v>
      </c>
      <c r="B5" s="3" t="str">
        <f t="shared" si="0"/>
        <v/>
      </c>
      <c r="C5" s="3" t="s">
        <v>1117</v>
      </c>
    </row>
    <row r="6" spans="1:10" ht="24.75" thickBot="1" x14ac:dyDescent="0.45">
      <c r="A6" s="3" t="s">
        <v>2</v>
      </c>
      <c r="B6" s="3" t="str">
        <f t="shared" si="0"/>
        <v>Banana</v>
      </c>
      <c r="C6" s="3" t="s">
        <v>1118</v>
      </c>
    </row>
    <row r="7" spans="1:10" ht="24.75" thickBot="1" x14ac:dyDescent="0.45">
      <c r="A7" s="3" t="s">
        <v>5</v>
      </c>
      <c r="B7" s="3" t="str">
        <f t="shared" si="0"/>
        <v/>
      </c>
      <c r="C7" s="3" t="s">
        <v>1119</v>
      </c>
    </row>
    <row r="11" spans="1:10" ht="24" x14ac:dyDescent="0.4">
      <c r="A11" s="6" t="s">
        <v>1120</v>
      </c>
    </row>
  </sheetData>
  <mergeCells count="1">
    <mergeCell ref="A1:C1"/>
  </mergeCells>
  <hyperlinks>
    <hyperlink ref="J1" location="Index!A1" tooltip="Click Here to Redirect To Index Page" display="Index!A1" xr:uid="{2EA3C885-62C9-42AA-85B0-0FD014C741B1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4D264-D88C-430B-BB0A-ADE0E65BC45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29.7109375" bestFit="1" customWidth="1"/>
    <col min="3" max="3" width="33.140625" bestFit="1" customWidth="1"/>
    <col min="4" max="4" width="23.5703125" bestFit="1" customWidth="1"/>
  </cols>
  <sheetData>
    <row r="1" spans="1:10" ht="24.75" thickBot="1" x14ac:dyDescent="0.45">
      <c r="A1" s="1" t="s">
        <v>129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124</v>
      </c>
      <c r="C2" s="4" t="s">
        <v>130</v>
      </c>
      <c r="D2" s="4" t="s">
        <v>8</v>
      </c>
    </row>
    <row r="3" spans="1:10" ht="24.75" thickBot="1" x14ac:dyDescent="0.45">
      <c r="A3" s="3" t="s">
        <v>1</v>
      </c>
      <c r="B3" s="3" t="s">
        <v>125</v>
      </c>
      <c r="C3" s="3">
        <f>FIND(B3,A3)</f>
        <v>2</v>
      </c>
      <c r="D3" s="3" t="s">
        <v>131</v>
      </c>
    </row>
    <row r="4" spans="1:10" ht="24.75" thickBot="1" x14ac:dyDescent="0.45">
      <c r="A4" s="3" t="s">
        <v>2</v>
      </c>
      <c r="B4" s="3" t="s">
        <v>126</v>
      </c>
      <c r="C4" s="3">
        <f t="shared" ref="C4:C7" si="0">FIND(B4,A4)</f>
        <v>3</v>
      </c>
      <c r="D4" s="3" t="s">
        <v>132</v>
      </c>
    </row>
    <row r="5" spans="1:10" ht="24.75" thickBot="1" x14ac:dyDescent="0.45">
      <c r="A5" s="3" t="s">
        <v>3</v>
      </c>
      <c r="B5" s="3" t="s">
        <v>127</v>
      </c>
      <c r="C5" s="3">
        <f t="shared" si="0"/>
        <v>3</v>
      </c>
      <c r="D5" s="3" t="s">
        <v>133</v>
      </c>
    </row>
    <row r="6" spans="1:10" ht="24.75" thickBot="1" x14ac:dyDescent="0.45">
      <c r="A6" s="3" t="s">
        <v>4</v>
      </c>
      <c r="B6" s="3" t="s">
        <v>128</v>
      </c>
      <c r="C6" s="3">
        <f t="shared" si="0"/>
        <v>1</v>
      </c>
      <c r="D6" s="3" t="s">
        <v>134</v>
      </c>
    </row>
    <row r="7" spans="1:10" ht="24.75" thickBot="1" x14ac:dyDescent="0.45">
      <c r="A7" s="3" t="s">
        <v>5</v>
      </c>
      <c r="B7" s="3" t="s">
        <v>125</v>
      </c>
      <c r="C7" s="3">
        <f t="shared" si="0"/>
        <v>3</v>
      </c>
      <c r="D7" s="3" t="s">
        <v>135</v>
      </c>
    </row>
    <row r="11" spans="1:10" ht="24" x14ac:dyDescent="0.4">
      <c r="A11" s="6" t="s">
        <v>136</v>
      </c>
    </row>
  </sheetData>
  <mergeCells count="1">
    <mergeCell ref="A1:D1"/>
  </mergeCells>
  <hyperlinks>
    <hyperlink ref="J1" location="Index!A1" tooltip="Click Here to Redirect To Index Page" display="Index!A1" xr:uid="{59BF9A33-9306-4A20-BC7A-654467E78C2C}"/>
  </hyperlink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181A1-D48F-4284-9F18-5353A0838157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20.7109375" bestFit="1" customWidth="1"/>
    <col min="3" max="3" width="95.85546875" bestFit="1" customWidth="1"/>
  </cols>
  <sheetData>
    <row r="1" spans="1:10" ht="24.75" thickBot="1" x14ac:dyDescent="0.45">
      <c r="A1" s="1" t="s">
        <v>1121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str">
        <f>IF(LEFT(A3,1)="A",REPLACE(A3,1,5,"App"),"Not Replaced")</f>
        <v>App</v>
      </c>
      <c r="C3" s="3" t="s">
        <v>1122</v>
      </c>
    </row>
    <row r="4" spans="1:10" ht="24.75" thickBot="1" x14ac:dyDescent="0.45">
      <c r="A4" s="3" t="s">
        <v>2</v>
      </c>
      <c r="B4" s="3" t="str">
        <f t="shared" ref="B4:B7" si="0">IF(LEFT(A4,1)="A",REPLACE(A4,1,5,"App"),"Not Replaced")</f>
        <v>Not Replaced</v>
      </c>
      <c r="C4" s="3" t="s">
        <v>1123</v>
      </c>
    </row>
    <row r="5" spans="1:10" ht="24.75" thickBot="1" x14ac:dyDescent="0.45">
      <c r="A5" s="3" t="s">
        <v>3</v>
      </c>
      <c r="B5" s="3" t="str">
        <f t="shared" si="0"/>
        <v>Not Replaced</v>
      </c>
      <c r="C5" s="3" t="s">
        <v>1124</v>
      </c>
    </row>
    <row r="6" spans="1:10" ht="24.75" thickBot="1" x14ac:dyDescent="0.45">
      <c r="A6" s="3" t="s">
        <v>4</v>
      </c>
      <c r="B6" s="3" t="str">
        <f t="shared" si="0"/>
        <v>Not Replaced</v>
      </c>
      <c r="C6" s="3" t="s">
        <v>1125</v>
      </c>
    </row>
    <row r="7" spans="1:10" ht="24.75" thickBot="1" x14ac:dyDescent="0.45">
      <c r="A7" s="3" t="s">
        <v>5</v>
      </c>
      <c r="B7" s="3" t="str">
        <f t="shared" si="0"/>
        <v>Not Replaced</v>
      </c>
      <c r="C7" s="3" t="s">
        <v>1126</v>
      </c>
    </row>
    <row r="11" spans="1:10" ht="24" x14ac:dyDescent="0.4">
      <c r="A11" s="6" t="s">
        <v>1127</v>
      </c>
    </row>
  </sheetData>
  <mergeCells count="1">
    <mergeCell ref="A1:C1"/>
  </mergeCells>
  <hyperlinks>
    <hyperlink ref="J1" location="Index!A1" tooltip="Click Here to Redirect To Index Page" display="Index!A1" xr:uid="{2235C1FA-9FEA-4FEA-8DE2-EACBF9CA842C}"/>
  </hyperlink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62B73-13BD-402E-84D7-16B653C6575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76.5703125" bestFit="1" customWidth="1"/>
    <col min="6" max="6" width="3" bestFit="1" customWidth="1"/>
  </cols>
  <sheetData>
    <row r="1" spans="1:10" ht="24" x14ac:dyDescent="0.4">
      <c r="A1" s="15" t="s">
        <v>1128</v>
      </c>
      <c r="B1" s="15"/>
      <c r="C1" s="15"/>
      <c r="D1" s="15"/>
      <c r="E1" s="15"/>
      <c r="F1" s="15"/>
      <c r="J1" s="18" t="s">
        <v>1133</v>
      </c>
    </row>
    <row r="2" spans="1:10" ht="24" x14ac:dyDescent="0.4">
      <c r="A2" s="16">
        <v>44260</v>
      </c>
      <c r="B2" s="15"/>
      <c r="C2" s="15"/>
      <c r="D2" s="15"/>
      <c r="E2" s="15"/>
      <c r="F2" s="15"/>
    </row>
    <row r="3" spans="1:10" ht="24" x14ac:dyDescent="0.4">
      <c r="A3" s="16">
        <f>A2 + F$3</f>
        <v>44262</v>
      </c>
      <c r="B3" s="15"/>
      <c r="C3" s="15"/>
      <c r="D3" s="15"/>
      <c r="E3" s="15"/>
      <c r="F3" s="17">
        <v>2</v>
      </c>
    </row>
    <row r="4" spans="1:10" ht="24" x14ac:dyDescent="0.4">
      <c r="A4" s="16">
        <f t="shared" ref="A4:A9" si="0">A3 + F$3</f>
        <v>44264</v>
      </c>
      <c r="B4" s="15"/>
      <c r="C4" s="15"/>
      <c r="D4" s="15"/>
      <c r="E4" s="15"/>
      <c r="F4" s="15"/>
    </row>
    <row r="5" spans="1:10" ht="24" x14ac:dyDescent="0.4">
      <c r="A5" s="16">
        <f t="shared" si="0"/>
        <v>44266</v>
      </c>
      <c r="B5" s="15"/>
      <c r="C5" s="15"/>
      <c r="D5" s="15"/>
      <c r="E5" s="15"/>
      <c r="F5" s="15"/>
    </row>
    <row r="6" spans="1:10" ht="24" x14ac:dyDescent="0.4">
      <c r="A6" s="16">
        <f t="shared" si="0"/>
        <v>44268</v>
      </c>
      <c r="B6" s="15"/>
      <c r="C6" s="15"/>
      <c r="D6" s="15"/>
      <c r="E6" s="15"/>
      <c r="F6" s="15"/>
    </row>
    <row r="7" spans="1:10" ht="24" x14ac:dyDescent="0.4">
      <c r="A7" s="16">
        <f t="shared" si="0"/>
        <v>44270</v>
      </c>
      <c r="B7" s="15"/>
      <c r="C7" s="15"/>
      <c r="D7" s="15"/>
      <c r="E7" s="15"/>
      <c r="F7" s="15"/>
    </row>
    <row r="8" spans="1:10" ht="24" x14ac:dyDescent="0.4">
      <c r="A8" s="16">
        <f t="shared" si="0"/>
        <v>44272</v>
      </c>
      <c r="B8" s="15"/>
      <c r="C8" s="15"/>
      <c r="D8" s="15"/>
      <c r="E8" s="15"/>
      <c r="F8" s="15"/>
    </row>
    <row r="9" spans="1:10" ht="24" x14ac:dyDescent="0.4">
      <c r="A9" s="16">
        <f t="shared" si="0"/>
        <v>44274</v>
      </c>
      <c r="B9" s="15"/>
      <c r="C9" s="15"/>
      <c r="D9" s="15"/>
      <c r="E9" s="15"/>
      <c r="F9" s="15"/>
    </row>
    <row r="11" spans="1:10" ht="24" x14ac:dyDescent="0.4">
      <c r="A11" s="6" t="s">
        <v>1129</v>
      </c>
    </row>
  </sheetData>
  <dataValidations count="1">
    <dataValidation type="list" allowBlank="1" showInputMessage="1" showErrorMessage="1" sqref="F3" xr:uid="{51EAD82B-2AA0-45AE-8AC2-EE80B74AAE92}">
      <formula1>"1,2,3,4,5"</formula1>
    </dataValidation>
  </dataValidations>
  <hyperlinks>
    <hyperlink ref="J1" location="Index!A1" tooltip="Click Here to Redirect To Index Page" display="Index!A1" xr:uid="{E7D1CE08-B244-4A36-972C-E61C4DA8F12F}"/>
  </hyperlink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1B7F3-648C-4FFF-B504-989BB74AEDC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77.5703125" bestFit="1" customWidth="1"/>
    <col min="6" max="6" width="9.42578125" bestFit="1" customWidth="1"/>
  </cols>
  <sheetData>
    <row r="1" spans="1:10" ht="24" x14ac:dyDescent="0.4">
      <c r="A1" s="15" t="s">
        <v>1130</v>
      </c>
      <c r="B1" s="15"/>
      <c r="C1" s="15"/>
      <c r="D1" s="15"/>
      <c r="E1" s="15"/>
      <c r="F1" s="15"/>
      <c r="J1" s="18" t="s">
        <v>1133</v>
      </c>
    </row>
    <row r="2" spans="1:10" ht="24" x14ac:dyDescent="0.4">
      <c r="A2" s="16">
        <v>44260</v>
      </c>
      <c r="B2" s="15"/>
      <c r="C2" s="15"/>
      <c r="D2" s="15"/>
      <c r="E2" s="15"/>
      <c r="F2" s="15"/>
    </row>
    <row r="3" spans="1:10" ht="24" x14ac:dyDescent="0.4">
      <c r="A3" s="16">
        <f>A2+ F$3</f>
        <v>44262</v>
      </c>
      <c r="B3" s="15"/>
      <c r="C3" s="15"/>
      <c r="D3" s="15"/>
      <c r="E3" s="15"/>
      <c r="F3" s="17">
        <v>2</v>
      </c>
    </row>
    <row r="4" spans="1:10" ht="24" x14ac:dyDescent="0.4">
      <c r="A4" s="16">
        <f t="shared" ref="A4:A9" si="0">A3+ F$3</f>
        <v>44264</v>
      </c>
      <c r="B4" s="15"/>
      <c r="C4" s="15"/>
      <c r="D4" s="15"/>
      <c r="E4" s="15"/>
      <c r="F4" s="15"/>
    </row>
    <row r="5" spans="1:10" ht="24" x14ac:dyDescent="0.4">
      <c r="A5" s="16">
        <f t="shared" si="0"/>
        <v>44266</v>
      </c>
      <c r="B5" s="15"/>
      <c r="C5" s="15"/>
      <c r="D5" s="15"/>
      <c r="E5" s="15"/>
      <c r="F5" s="15"/>
    </row>
    <row r="6" spans="1:10" ht="24" x14ac:dyDescent="0.4">
      <c r="A6" s="16">
        <f t="shared" si="0"/>
        <v>44268</v>
      </c>
      <c r="B6" s="15"/>
      <c r="C6" s="15"/>
      <c r="D6" s="15"/>
      <c r="E6" s="15"/>
      <c r="F6" s="15"/>
    </row>
    <row r="7" spans="1:10" ht="24" x14ac:dyDescent="0.4">
      <c r="A7" s="16">
        <f t="shared" si="0"/>
        <v>44270</v>
      </c>
      <c r="B7" s="15"/>
      <c r="C7" s="15"/>
      <c r="D7" s="15"/>
      <c r="E7" s="15"/>
      <c r="F7" s="15"/>
    </row>
    <row r="8" spans="1:10" ht="24" x14ac:dyDescent="0.4">
      <c r="A8" s="16">
        <f t="shared" si="0"/>
        <v>44272</v>
      </c>
      <c r="B8" s="15"/>
      <c r="C8" s="15"/>
      <c r="D8" s="15"/>
      <c r="E8" s="15"/>
      <c r="F8" s="15"/>
    </row>
    <row r="9" spans="1:10" ht="24" x14ac:dyDescent="0.4">
      <c r="A9" s="16">
        <f t="shared" si="0"/>
        <v>44274</v>
      </c>
      <c r="B9" s="15"/>
      <c r="C9" s="15"/>
      <c r="D9" s="15"/>
      <c r="E9" s="15"/>
      <c r="F9" s="15"/>
    </row>
    <row r="11" spans="1:10" ht="24" x14ac:dyDescent="0.4">
      <c r="A11" s="6" t="s">
        <v>1131</v>
      </c>
    </row>
  </sheetData>
  <dataValidations count="1">
    <dataValidation type="list" allowBlank="1" showInputMessage="1" showErrorMessage="1" sqref="F3" xr:uid="{D66152FC-4BCC-41E8-BB0F-E46DF89AA2F5}">
      <formula1>"1,2,3,4,5"</formula1>
    </dataValidation>
  </dataValidations>
  <hyperlinks>
    <hyperlink ref="J1" location="Index!A1" tooltip="Click Here to Redirect To Index Page" display="Index!A1" xr:uid="{7F15FDC4-0F8F-46D2-A091-3919034E4B89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8AA84-C9D8-47FE-9146-91DB7D1A75E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52.42578125" bestFit="1" customWidth="1"/>
    <col min="2" max="2" width="46.5703125" bestFit="1" customWidth="1"/>
    <col min="3" max="3" width="19.140625" bestFit="1" customWidth="1"/>
  </cols>
  <sheetData>
    <row r="1" spans="1:10" ht="24.75" thickBot="1" x14ac:dyDescent="0.45">
      <c r="A1" s="1" t="s">
        <v>137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138</v>
      </c>
      <c r="B3" s="3" t="str">
        <f>TRIM(A3)</f>
        <v>Left Space</v>
      </c>
      <c r="C3" s="3" t="s">
        <v>143</v>
      </c>
    </row>
    <row r="4" spans="1:10" ht="24.75" thickBot="1" x14ac:dyDescent="0.45">
      <c r="A4" s="3" t="s">
        <v>139</v>
      </c>
      <c r="B4" s="3" t="str">
        <f t="shared" ref="B4:B7" si="0">TRIM(A4)</f>
        <v>Right Space</v>
      </c>
      <c r="C4" s="3" t="s">
        <v>144</v>
      </c>
    </row>
    <row r="5" spans="1:10" ht="24.75" thickBot="1" x14ac:dyDescent="0.45">
      <c r="A5" s="3" t="s">
        <v>140</v>
      </c>
      <c r="B5" s="3" t="str">
        <f t="shared" si="0"/>
        <v>Spaces at Both Ends</v>
      </c>
      <c r="C5" s="3" t="s">
        <v>145</v>
      </c>
    </row>
    <row r="6" spans="1:10" ht="24.75" thickBot="1" x14ac:dyDescent="0.45">
      <c r="A6" s="3" t="s">
        <v>141</v>
      </c>
      <c r="B6" s="3" t="str">
        <f t="shared" si="0"/>
        <v>Remove Space Between Words</v>
      </c>
      <c r="C6" s="3" t="s">
        <v>146</v>
      </c>
    </row>
    <row r="7" spans="1:10" ht="24.75" thickBot="1" x14ac:dyDescent="0.45">
      <c r="A7" s="3" t="s">
        <v>142</v>
      </c>
      <c r="B7" s="3" t="str">
        <f t="shared" si="0"/>
        <v>Single Space in Between Words</v>
      </c>
      <c r="C7" s="3" t="s">
        <v>147</v>
      </c>
    </row>
    <row r="11" spans="1:10" ht="24" x14ac:dyDescent="0.4">
      <c r="A11" s="6" t="s">
        <v>148</v>
      </c>
    </row>
  </sheetData>
  <mergeCells count="1">
    <mergeCell ref="A1:C1"/>
  </mergeCells>
  <hyperlinks>
    <hyperlink ref="J1" location="Index!A1" tooltip="Click Here to Redirect To Index Page" display="Index!A1" xr:uid="{A9D8C72A-8F17-4638-9A0D-B2531099957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878A5-3C7C-4799-AFA5-96DF2378B4B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3" bestFit="1" customWidth="1"/>
    <col min="2" max="2" width="16.5703125" bestFit="1" customWidth="1"/>
    <col min="3" max="3" width="27.28515625" bestFit="1" customWidth="1"/>
    <col min="4" max="4" width="47.85546875" bestFit="1" customWidth="1"/>
  </cols>
  <sheetData>
    <row r="1" spans="1:10" ht="24.75" thickBot="1" x14ac:dyDescent="0.45">
      <c r="A1" s="1" t="s">
        <v>149</v>
      </c>
      <c r="B1" s="2"/>
      <c r="C1" s="2"/>
      <c r="D1" s="2"/>
      <c r="J1" s="18" t="s">
        <v>1133</v>
      </c>
    </row>
    <row r="2" spans="1:10" ht="21" thickBot="1" x14ac:dyDescent="0.4">
      <c r="A2" s="4" t="s">
        <v>33</v>
      </c>
      <c r="B2" s="4" t="s">
        <v>34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 t="s">
        <v>3</v>
      </c>
      <c r="C3" s="3" t="str">
        <f>CONCATENATE(A3, " ", B3)</f>
        <v>Apple Orange</v>
      </c>
      <c r="D3" s="3" t="s">
        <v>150</v>
      </c>
    </row>
    <row r="4" spans="1:10" ht="24.75" thickBot="1" x14ac:dyDescent="0.45">
      <c r="A4" s="3" t="s">
        <v>2</v>
      </c>
      <c r="B4" s="3" t="s">
        <v>5</v>
      </c>
      <c r="C4" s="3" t="str">
        <f t="shared" ref="C4:C7" si="0">CONCATENATE(A4, " ", B4)</f>
        <v>Banana Papaya</v>
      </c>
      <c r="D4" s="3" t="s">
        <v>151</v>
      </c>
    </row>
    <row r="5" spans="1:10" ht="24.75" thickBot="1" x14ac:dyDescent="0.45">
      <c r="A5" s="3" t="s">
        <v>3</v>
      </c>
      <c r="B5" s="3" t="s">
        <v>4</v>
      </c>
      <c r="C5" s="3" t="str">
        <f t="shared" si="0"/>
        <v>Orange Grapes</v>
      </c>
      <c r="D5" s="3" t="s">
        <v>152</v>
      </c>
    </row>
    <row r="6" spans="1:10" ht="24.75" thickBot="1" x14ac:dyDescent="0.45">
      <c r="A6" s="3" t="s">
        <v>4</v>
      </c>
      <c r="B6" s="3" t="s">
        <v>31</v>
      </c>
      <c r="C6" s="3" t="str">
        <f t="shared" si="0"/>
        <v>Grapes PineApple</v>
      </c>
      <c r="D6" s="3" t="s">
        <v>153</v>
      </c>
    </row>
    <row r="7" spans="1:10" ht="24.75" thickBot="1" x14ac:dyDescent="0.45">
      <c r="A7" s="3" t="s">
        <v>5</v>
      </c>
      <c r="B7" s="3" t="s">
        <v>1</v>
      </c>
      <c r="C7" s="3" t="str">
        <f t="shared" si="0"/>
        <v>Papaya Apple</v>
      </c>
      <c r="D7" s="3" t="s">
        <v>154</v>
      </c>
    </row>
    <row r="11" spans="1:10" ht="24" x14ac:dyDescent="0.4">
      <c r="A11" s="6" t="s">
        <v>155</v>
      </c>
    </row>
  </sheetData>
  <mergeCells count="1">
    <mergeCell ref="A1:D1"/>
  </mergeCells>
  <hyperlinks>
    <hyperlink ref="J1" location="Index!A1" tooltip="Click Here to Redirect To Index Page" display="Index!A1" xr:uid="{1F81DF36-4E2C-4862-BA1B-CC8D59C19E38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D96ED-B61E-484F-8935-70144E1DA8A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3.28515625" bestFit="1" customWidth="1"/>
  </cols>
  <sheetData>
    <row r="1" spans="1:10" ht="24.75" thickBot="1" x14ac:dyDescent="0.45">
      <c r="A1" s="1" t="s">
        <v>156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EXACT(A3, PROPER(A3))</f>
        <v>1</v>
      </c>
      <c r="C3" s="3" t="s">
        <v>157</v>
      </c>
    </row>
    <row r="4" spans="1:10" ht="24.75" thickBot="1" x14ac:dyDescent="0.45">
      <c r="A4" s="3" t="s">
        <v>163</v>
      </c>
      <c r="B4" s="3" t="b">
        <f t="shared" ref="B4:B7" si="0">EXACT(A4, PROPER(A4))</f>
        <v>0</v>
      </c>
      <c r="C4" s="3" t="s">
        <v>158</v>
      </c>
    </row>
    <row r="5" spans="1:10" ht="24.75" thickBot="1" x14ac:dyDescent="0.45">
      <c r="A5" s="3" t="s">
        <v>3</v>
      </c>
      <c r="B5" s="3" t="b">
        <f t="shared" si="0"/>
        <v>1</v>
      </c>
      <c r="C5" s="3" t="s">
        <v>159</v>
      </c>
    </row>
    <row r="6" spans="1:10" ht="24.75" thickBot="1" x14ac:dyDescent="0.45">
      <c r="A6" s="3" t="s">
        <v>164</v>
      </c>
      <c r="B6" s="3" t="b">
        <f t="shared" si="0"/>
        <v>0</v>
      </c>
      <c r="C6" s="3" t="s">
        <v>160</v>
      </c>
    </row>
    <row r="7" spans="1:10" ht="24.75" thickBot="1" x14ac:dyDescent="0.45">
      <c r="A7" s="3" t="s">
        <v>5</v>
      </c>
      <c r="B7" s="3" t="b">
        <f t="shared" si="0"/>
        <v>1</v>
      </c>
      <c r="C7" s="3" t="s">
        <v>161</v>
      </c>
    </row>
    <row r="11" spans="1:10" ht="24" x14ac:dyDescent="0.4">
      <c r="A11" s="6" t="s">
        <v>162</v>
      </c>
    </row>
  </sheetData>
  <mergeCells count="1">
    <mergeCell ref="A1:C1"/>
  </mergeCells>
  <hyperlinks>
    <hyperlink ref="J1" location="Index!A1" tooltip="Click Here to Redirect To Index Page" display="Index!A1" xr:uid="{33D41E65-9666-465A-87AA-A5E9FD3A7EE7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03353-9258-4A83-BF19-1C0F05A4B92B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" bestFit="1" customWidth="1"/>
    <col min="3" max="3" width="40.7109375" bestFit="1" customWidth="1"/>
  </cols>
  <sheetData>
    <row r="1" spans="1:10" ht="24.75" thickBot="1" x14ac:dyDescent="0.45">
      <c r="A1" s="1" t="s">
        <v>165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EXACT(A3, UPPER(A3))</f>
        <v>0</v>
      </c>
      <c r="C3" s="3" t="s">
        <v>166</v>
      </c>
    </row>
    <row r="4" spans="1:10" ht="24.75" thickBot="1" x14ac:dyDescent="0.45">
      <c r="A4" s="3" t="s">
        <v>163</v>
      </c>
      <c r="B4" s="3" t="b">
        <f t="shared" ref="B4:B7" si="0">EXACT(A4, UPPER(A4))</f>
        <v>1</v>
      </c>
      <c r="C4" s="3" t="s">
        <v>167</v>
      </c>
    </row>
    <row r="5" spans="1:10" ht="24.75" thickBot="1" x14ac:dyDescent="0.45">
      <c r="A5" s="3" t="s">
        <v>3</v>
      </c>
      <c r="B5" s="3" t="b">
        <f t="shared" si="0"/>
        <v>0</v>
      </c>
      <c r="C5" s="3" t="s">
        <v>168</v>
      </c>
    </row>
    <row r="6" spans="1:10" ht="24.75" thickBot="1" x14ac:dyDescent="0.45">
      <c r="A6" s="3" t="s">
        <v>172</v>
      </c>
      <c r="B6" s="3" t="b">
        <f t="shared" si="0"/>
        <v>1</v>
      </c>
      <c r="C6" s="3" t="s">
        <v>169</v>
      </c>
    </row>
    <row r="7" spans="1:10" ht="24.75" thickBot="1" x14ac:dyDescent="0.45">
      <c r="A7" s="3" t="s">
        <v>5</v>
      </c>
      <c r="B7" s="3" t="b">
        <f t="shared" si="0"/>
        <v>0</v>
      </c>
      <c r="C7" s="3" t="s">
        <v>170</v>
      </c>
    </row>
    <row r="11" spans="1:10" ht="24" x14ac:dyDescent="0.4">
      <c r="A11" s="6" t="s">
        <v>171</v>
      </c>
    </row>
  </sheetData>
  <mergeCells count="1">
    <mergeCell ref="A1:C1"/>
  </mergeCells>
  <hyperlinks>
    <hyperlink ref="J1" location="Index!A1" tooltip="Click Here to Redirect To Index Page" display="Index!A1" xr:uid="{37BB0FB7-E3BA-405C-9B32-95B2F181A55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5B18D-D964-4CC0-8C8F-8ECEA95F55E4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.5703125" bestFit="1" customWidth="1"/>
    <col min="3" max="3" width="22.7109375" bestFit="1" customWidth="1"/>
  </cols>
  <sheetData>
    <row r="1" spans="1:10" ht="24.75" thickBot="1" x14ac:dyDescent="0.45">
      <c r="A1" s="1" t="s">
        <v>6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str">
        <f>LOWER(A3)</f>
        <v>apple</v>
      </c>
      <c r="C3" s="3" t="s">
        <v>9</v>
      </c>
    </row>
    <row r="4" spans="1:10" ht="24.75" thickBot="1" x14ac:dyDescent="0.45">
      <c r="A4" s="3" t="s">
        <v>2</v>
      </c>
      <c r="B4" s="3" t="str">
        <f t="shared" ref="B4:B7" si="0">LOWER(A4)</f>
        <v>banana</v>
      </c>
      <c r="C4" s="3" t="s">
        <v>10</v>
      </c>
    </row>
    <row r="5" spans="1:10" ht="24.75" thickBot="1" x14ac:dyDescent="0.45">
      <c r="A5" s="3" t="s">
        <v>3</v>
      </c>
      <c r="B5" s="3" t="str">
        <f t="shared" si="0"/>
        <v>orange</v>
      </c>
      <c r="C5" s="3" t="s">
        <v>11</v>
      </c>
    </row>
    <row r="6" spans="1:10" ht="24.75" thickBot="1" x14ac:dyDescent="0.45">
      <c r="A6" s="3" t="s">
        <v>4</v>
      </c>
      <c r="B6" s="3" t="str">
        <f t="shared" si="0"/>
        <v>grapes</v>
      </c>
      <c r="C6" s="3" t="s">
        <v>12</v>
      </c>
    </row>
    <row r="7" spans="1:10" ht="24.75" thickBot="1" x14ac:dyDescent="0.45">
      <c r="A7" s="3" t="s">
        <v>5</v>
      </c>
      <c r="B7" s="3" t="str">
        <f t="shared" si="0"/>
        <v>papaya</v>
      </c>
      <c r="C7" s="3" t="s">
        <v>13</v>
      </c>
    </row>
    <row r="11" spans="1:10" ht="24" x14ac:dyDescent="0.4">
      <c r="A11" s="6" t="s">
        <v>14</v>
      </c>
    </row>
  </sheetData>
  <mergeCells count="1">
    <mergeCell ref="A1:C1"/>
  </mergeCells>
  <hyperlinks>
    <hyperlink ref="J1" location="Index!A1" tooltip="Click Here to Redirect To Index Page" display="Index!A1" xr:uid="{8F4E1E85-80B0-4930-BF90-657059229D93}"/>
  </hyperlink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A34C6-6CDC-4C7D-B509-5A5E1EF0B2DC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" bestFit="1" customWidth="1"/>
    <col min="3" max="3" width="42.140625" bestFit="1" customWidth="1"/>
  </cols>
  <sheetData>
    <row r="1" spans="1:10" ht="24.75" thickBot="1" x14ac:dyDescent="0.45">
      <c r="A1" s="1" t="s">
        <v>173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EXACT(A3, LOWER(A3))</f>
        <v>0</v>
      </c>
      <c r="C3" s="3" t="s">
        <v>174</v>
      </c>
    </row>
    <row r="4" spans="1:10" ht="24.75" thickBot="1" x14ac:dyDescent="0.45">
      <c r="A4" s="3" t="s">
        <v>30</v>
      </c>
      <c r="B4" s="3" t="b">
        <f t="shared" ref="B4:B7" si="0">EXACT(A4, LOWER(A4))</f>
        <v>1</v>
      </c>
      <c r="C4" s="3" t="s">
        <v>175</v>
      </c>
    </row>
    <row r="5" spans="1:10" ht="24.75" thickBot="1" x14ac:dyDescent="0.45">
      <c r="A5" s="3" t="s">
        <v>3</v>
      </c>
      <c r="B5" s="3" t="b">
        <f t="shared" si="0"/>
        <v>0</v>
      </c>
      <c r="C5" s="3" t="s">
        <v>176</v>
      </c>
    </row>
    <row r="6" spans="1:10" ht="24.75" thickBot="1" x14ac:dyDescent="0.45">
      <c r="A6" s="3" t="s">
        <v>164</v>
      </c>
      <c r="B6" s="3" t="b">
        <f t="shared" si="0"/>
        <v>1</v>
      </c>
      <c r="C6" s="3" t="s">
        <v>177</v>
      </c>
    </row>
    <row r="7" spans="1:10" ht="24.75" thickBot="1" x14ac:dyDescent="0.45">
      <c r="A7" s="3" t="s">
        <v>5</v>
      </c>
      <c r="B7" s="3" t="b">
        <f t="shared" si="0"/>
        <v>0</v>
      </c>
      <c r="C7" s="3" t="s">
        <v>178</v>
      </c>
    </row>
    <row r="11" spans="1:10" ht="24" x14ac:dyDescent="0.4">
      <c r="A11" s="6" t="s">
        <v>179</v>
      </c>
    </row>
  </sheetData>
  <mergeCells count="1">
    <mergeCell ref="A1:C1"/>
  </mergeCells>
  <hyperlinks>
    <hyperlink ref="J1" location="Index!A1" tooltip="Click Here to Redirect To Index Page" display="Index!A1" xr:uid="{D79C19F6-748A-4056-A8C9-925F7BD0C0A7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B8770-025E-42E6-98D4-61D820D65CC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" bestFit="1" customWidth="1"/>
    <col min="3" max="3" width="41.85546875" bestFit="1" customWidth="1"/>
  </cols>
  <sheetData>
    <row r="1" spans="1:10" ht="24.75" thickBot="1" x14ac:dyDescent="0.45">
      <c r="A1" s="1" t="s">
        <v>180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EXACT("A", LEFT(A3,1))</f>
        <v>1</v>
      </c>
      <c r="C3" s="3" t="s">
        <v>181</v>
      </c>
    </row>
    <row r="4" spans="1:10" ht="24.75" thickBot="1" x14ac:dyDescent="0.45">
      <c r="A4" s="3" t="s">
        <v>2</v>
      </c>
      <c r="B4" s="3" t="b">
        <f t="shared" ref="B4:B7" si="0">EXACT("A", LEFT(A4,1))</f>
        <v>0</v>
      </c>
      <c r="C4" s="3" t="s">
        <v>182</v>
      </c>
    </row>
    <row r="5" spans="1:10" ht="24.75" thickBot="1" x14ac:dyDescent="0.45">
      <c r="A5" s="3" t="s">
        <v>3</v>
      </c>
      <c r="B5" s="3" t="b">
        <f t="shared" si="0"/>
        <v>0</v>
      </c>
      <c r="C5" s="3" t="s">
        <v>183</v>
      </c>
    </row>
    <row r="6" spans="1:10" ht="24.75" thickBot="1" x14ac:dyDescent="0.45">
      <c r="A6" s="3" t="s">
        <v>1</v>
      </c>
      <c r="B6" s="3" t="b">
        <f t="shared" si="0"/>
        <v>1</v>
      </c>
      <c r="C6" s="3" t="s">
        <v>184</v>
      </c>
    </row>
    <row r="7" spans="1:10" ht="24.75" thickBot="1" x14ac:dyDescent="0.45">
      <c r="A7" s="3" t="s">
        <v>5</v>
      </c>
      <c r="B7" s="3" t="b">
        <f t="shared" si="0"/>
        <v>0</v>
      </c>
      <c r="C7" s="3" t="s">
        <v>185</v>
      </c>
    </row>
    <row r="11" spans="1:10" ht="24" x14ac:dyDescent="0.4">
      <c r="A11" s="6" t="s">
        <v>186</v>
      </c>
    </row>
  </sheetData>
  <mergeCells count="1">
    <mergeCell ref="A1:C1"/>
  </mergeCells>
  <hyperlinks>
    <hyperlink ref="J1" location="Index!A1" tooltip="Click Here to Redirect To Index Page" display="Index!A1" xr:uid="{6AD8408A-D2DE-44A9-9B0F-5849183E2CF9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1AA8C-84C8-4C13-A84C-298FF4A957F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" bestFit="1" customWidth="1"/>
    <col min="3" max="3" width="45" bestFit="1" customWidth="1"/>
  </cols>
  <sheetData>
    <row r="1" spans="1:10" ht="24.75" thickBot="1" x14ac:dyDescent="0.45">
      <c r="A1" s="1" t="s">
        <v>187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EXACT("A", RIGHT(A3,1))</f>
        <v>0</v>
      </c>
      <c r="C3" s="3" t="s">
        <v>188</v>
      </c>
    </row>
    <row r="4" spans="1:10" ht="24.75" thickBot="1" x14ac:dyDescent="0.45">
      <c r="A4" s="3" t="s">
        <v>2</v>
      </c>
      <c r="B4" s="3" t="b">
        <f t="shared" ref="B4:B7" si="0">EXACT("A", RIGHT(A4,1))</f>
        <v>0</v>
      </c>
      <c r="C4" s="3" t="s">
        <v>189</v>
      </c>
    </row>
    <row r="5" spans="1:10" ht="24.75" thickBot="1" x14ac:dyDescent="0.45">
      <c r="A5" s="3" t="s">
        <v>3</v>
      </c>
      <c r="B5" s="3" t="b">
        <f t="shared" si="0"/>
        <v>0</v>
      </c>
      <c r="C5" s="3" t="s">
        <v>190</v>
      </c>
    </row>
    <row r="6" spans="1:10" ht="24.75" thickBot="1" x14ac:dyDescent="0.45">
      <c r="A6" s="3" t="s">
        <v>1</v>
      </c>
      <c r="B6" s="3" t="b">
        <f t="shared" si="0"/>
        <v>0</v>
      </c>
      <c r="C6" s="3" t="s">
        <v>191</v>
      </c>
    </row>
    <row r="7" spans="1:10" ht="24.75" thickBot="1" x14ac:dyDescent="0.45">
      <c r="A7" s="3" t="s">
        <v>5</v>
      </c>
      <c r="B7" s="3" t="b">
        <f t="shared" si="0"/>
        <v>0</v>
      </c>
      <c r="C7" s="3" t="s">
        <v>192</v>
      </c>
    </row>
    <row r="11" spans="1:10" ht="24" x14ac:dyDescent="0.4">
      <c r="A11" s="6" t="s">
        <v>193</v>
      </c>
    </row>
  </sheetData>
  <mergeCells count="1">
    <mergeCell ref="A1:C1"/>
  </mergeCells>
  <hyperlinks>
    <hyperlink ref="J1" location="Index!A1" tooltip="Click Here to Redirect To Index Page" display="Index!A1" xr:uid="{64D338DF-10F2-42FD-8D65-43911E0DA349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0B7E4-A773-4FC1-ACA3-4F9C6659B80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" bestFit="1" customWidth="1"/>
    <col min="3" max="3" width="47.28515625" bestFit="1" customWidth="1"/>
  </cols>
  <sheetData>
    <row r="1" spans="1:10" ht="24.75" thickBot="1" x14ac:dyDescent="0.45">
      <c r="A1" s="1" t="s">
        <v>194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EXACT(LEN(A$3), LEN(A3))</f>
        <v>1</v>
      </c>
      <c r="C3" s="3" t="s">
        <v>195</v>
      </c>
    </row>
    <row r="4" spans="1:10" ht="24.75" thickBot="1" x14ac:dyDescent="0.45">
      <c r="A4" s="3" t="s">
        <v>2</v>
      </c>
      <c r="B4" s="3" t="b">
        <f t="shared" ref="B4:B7" si="0">EXACT(LEN(A$3), LEN(A4))</f>
        <v>0</v>
      </c>
      <c r="C4" s="3" t="s">
        <v>196</v>
      </c>
    </row>
    <row r="5" spans="1:10" ht="24.75" thickBot="1" x14ac:dyDescent="0.45">
      <c r="A5" s="3" t="s">
        <v>3</v>
      </c>
      <c r="B5" s="3" t="b">
        <f t="shared" si="0"/>
        <v>0</v>
      </c>
      <c r="C5" s="3" t="s">
        <v>197</v>
      </c>
    </row>
    <row r="6" spans="1:10" ht="24.75" thickBot="1" x14ac:dyDescent="0.45">
      <c r="A6" s="3" t="s">
        <v>1</v>
      </c>
      <c r="B6" s="3" t="b">
        <f t="shared" si="0"/>
        <v>1</v>
      </c>
      <c r="C6" s="3" t="s">
        <v>198</v>
      </c>
    </row>
    <row r="7" spans="1:10" ht="24.75" thickBot="1" x14ac:dyDescent="0.45">
      <c r="A7" s="3" t="s">
        <v>5</v>
      </c>
      <c r="B7" s="3" t="b">
        <f t="shared" si="0"/>
        <v>0</v>
      </c>
      <c r="C7" s="3" t="s">
        <v>199</v>
      </c>
    </row>
    <row r="11" spans="1:10" ht="24" x14ac:dyDescent="0.4">
      <c r="A11" s="6" t="s">
        <v>200</v>
      </c>
    </row>
  </sheetData>
  <mergeCells count="1">
    <mergeCell ref="A1:C1"/>
  </mergeCells>
  <hyperlinks>
    <hyperlink ref="J1" location="Index!A1" tooltip="Click Here to Redirect To Index Page" display="Index!A1" xr:uid="{80679EF1-B55A-4FAC-B395-B4F408086EF4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A7EC1-A239-4261-AD16-A4E9443426F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" bestFit="1" customWidth="1"/>
    <col min="3" max="3" width="31.85546875" bestFit="1" customWidth="1"/>
  </cols>
  <sheetData>
    <row r="1" spans="1:10" ht="24.75" thickBot="1" x14ac:dyDescent="0.45">
      <c r="A1" s="1" t="s">
        <v>201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EXACT("?p*",  A3)</f>
        <v>0</v>
      </c>
      <c r="C3" s="3" t="s">
        <v>202</v>
      </c>
    </row>
    <row r="4" spans="1:10" ht="24.75" thickBot="1" x14ac:dyDescent="0.45">
      <c r="A4" s="3" t="s">
        <v>2</v>
      </c>
      <c r="B4" s="3" t="b">
        <f t="shared" ref="B4:B7" si="0">EXACT("?p*",  A4)</f>
        <v>0</v>
      </c>
      <c r="C4" s="3" t="s">
        <v>203</v>
      </c>
    </row>
    <row r="5" spans="1:10" ht="24.75" thickBot="1" x14ac:dyDescent="0.45">
      <c r="A5" s="3" t="s">
        <v>3</v>
      </c>
      <c r="B5" s="3" t="b">
        <f t="shared" si="0"/>
        <v>0</v>
      </c>
      <c r="C5" s="3" t="s">
        <v>204</v>
      </c>
    </row>
    <row r="6" spans="1:10" ht="24.75" thickBot="1" x14ac:dyDescent="0.45">
      <c r="A6" s="3" t="s">
        <v>1</v>
      </c>
      <c r="B6" s="3" t="b">
        <f t="shared" si="0"/>
        <v>0</v>
      </c>
      <c r="C6" s="3" t="s">
        <v>205</v>
      </c>
    </row>
    <row r="7" spans="1:10" ht="24.75" thickBot="1" x14ac:dyDescent="0.45">
      <c r="A7" s="3" t="s">
        <v>5</v>
      </c>
      <c r="B7" s="3" t="b">
        <f t="shared" si="0"/>
        <v>0</v>
      </c>
      <c r="C7" s="3" t="s">
        <v>206</v>
      </c>
    </row>
    <row r="11" spans="1:10" ht="24" x14ac:dyDescent="0.4">
      <c r="A11" s="6" t="s">
        <v>207</v>
      </c>
    </row>
  </sheetData>
  <mergeCells count="1">
    <mergeCell ref="A1:C1"/>
  </mergeCells>
  <hyperlinks>
    <hyperlink ref="J1" location="Index!A1" tooltip="Click Here to Redirect To Index Page" display="Index!A1" xr:uid="{3B98C02F-F43E-4B27-9FC9-C1D78F2E7F32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090E9-F734-4270-9846-4DC90C01DE2C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" bestFit="1" customWidth="1"/>
    <col min="3" max="3" width="31.42578125" bestFit="1" customWidth="1"/>
  </cols>
  <sheetData>
    <row r="1" spans="1:10" ht="24.75" thickBot="1" x14ac:dyDescent="0.45">
      <c r="A1" s="1" t="s">
        <v>208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EXACT("*e?",  A3)</f>
        <v>0</v>
      </c>
      <c r="C3" s="3" t="s">
        <v>209</v>
      </c>
    </row>
    <row r="4" spans="1:10" ht="24.75" thickBot="1" x14ac:dyDescent="0.45">
      <c r="A4" s="3" t="s">
        <v>2</v>
      </c>
      <c r="B4" s="3" t="b">
        <f t="shared" ref="B4:B7" si="0">EXACT("*e?",  A4)</f>
        <v>0</v>
      </c>
      <c r="C4" s="3" t="s">
        <v>210</v>
      </c>
    </row>
    <row r="5" spans="1:10" ht="24.75" thickBot="1" x14ac:dyDescent="0.45">
      <c r="A5" s="3" t="s">
        <v>3</v>
      </c>
      <c r="B5" s="3" t="b">
        <f t="shared" si="0"/>
        <v>0</v>
      </c>
      <c r="C5" s="3" t="s">
        <v>211</v>
      </c>
    </row>
    <row r="6" spans="1:10" ht="24.75" thickBot="1" x14ac:dyDescent="0.45">
      <c r="A6" s="3" t="s">
        <v>1</v>
      </c>
      <c r="B6" s="3" t="b">
        <f t="shared" si="0"/>
        <v>0</v>
      </c>
      <c r="C6" s="3" t="s">
        <v>212</v>
      </c>
    </row>
    <row r="7" spans="1:10" ht="24.75" thickBot="1" x14ac:dyDescent="0.45">
      <c r="A7" s="3" t="s">
        <v>5</v>
      </c>
      <c r="B7" s="3" t="b">
        <f t="shared" si="0"/>
        <v>0</v>
      </c>
      <c r="C7" s="3" t="s">
        <v>213</v>
      </c>
    </row>
    <row r="11" spans="1:10" ht="24" x14ac:dyDescent="0.4">
      <c r="A11" s="6" t="s">
        <v>214</v>
      </c>
    </row>
  </sheetData>
  <mergeCells count="1">
    <mergeCell ref="A1:C1"/>
  </mergeCells>
  <hyperlinks>
    <hyperlink ref="J1" location="Index!A1" tooltip="Click Here to Redirect To Index Page" display="Index!A1" xr:uid="{BED1D8F9-8F45-4601-9510-486374056109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8E03-B486-4BB5-8102-FDF82155408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5.7109375" bestFit="1" customWidth="1"/>
    <col min="2" max="2" width="10.28515625" bestFit="1" customWidth="1"/>
    <col min="3" max="3" width="34.5703125" bestFit="1" customWidth="1"/>
  </cols>
  <sheetData>
    <row r="1" spans="1:10" ht="24.75" thickBot="1" x14ac:dyDescent="0.45">
      <c r="A1" s="1" t="s">
        <v>215</v>
      </c>
      <c r="B1" s="2"/>
      <c r="C1" s="2"/>
      <c r="J1" s="18" t="s">
        <v>1133</v>
      </c>
    </row>
    <row r="2" spans="1:10" ht="21" thickBot="1" x14ac:dyDescent="0.4">
      <c r="A2" s="4" t="s">
        <v>216</v>
      </c>
      <c r="B2" s="4" t="s">
        <v>7</v>
      </c>
      <c r="C2" s="4" t="s">
        <v>8</v>
      </c>
    </row>
    <row r="3" spans="1:10" ht="24.75" thickBot="1" x14ac:dyDescent="0.45">
      <c r="A3" s="7">
        <f ca="1">TODAY()</f>
        <v>44260</v>
      </c>
      <c r="B3" s="3">
        <f ca="1">_xlfn.ISOWEEKNUM(A3)</f>
        <v>9</v>
      </c>
      <c r="C3" s="3" t="s">
        <v>217</v>
      </c>
    </row>
    <row r="4" spans="1:10" ht="24.75" thickBot="1" x14ac:dyDescent="0.45">
      <c r="A4" s="7">
        <f ca="1">TODAY()+11</f>
        <v>44271</v>
      </c>
      <c r="B4" s="3">
        <f t="shared" ref="B4:B7" ca="1" si="0">_xlfn.ISOWEEKNUM(A4)</f>
        <v>11</v>
      </c>
      <c r="C4" s="3" t="s">
        <v>218</v>
      </c>
    </row>
    <row r="5" spans="1:10" ht="24.75" thickBot="1" x14ac:dyDescent="0.45">
      <c r="A5" s="7">
        <f ca="1">TODAY()+21</f>
        <v>44281</v>
      </c>
      <c r="B5" s="3">
        <f t="shared" ca="1" si="0"/>
        <v>12</v>
      </c>
      <c r="C5" s="3" t="s">
        <v>219</v>
      </c>
    </row>
    <row r="6" spans="1:10" ht="24.75" thickBot="1" x14ac:dyDescent="0.45">
      <c r="A6" s="7">
        <f ca="1">TODAY()+31</f>
        <v>44291</v>
      </c>
      <c r="B6" s="3">
        <f t="shared" ca="1" si="0"/>
        <v>14</v>
      </c>
      <c r="C6" s="3" t="s">
        <v>220</v>
      </c>
    </row>
    <row r="7" spans="1:10" ht="24.75" thickBot="1" x14ac:dyDescent="0.45">
      <c r="A7" s="7">
        <f ca="1">TODAY()+41</f>
        <v>44301</v>
      </c>
      <c r="B7" s="3">
        <f t="shared" ca="1" si="0"/>
        <v>15</v>
      </c>
      <c r="C7" s="3" t="s">
        <v>221</v>
      </c>
    </row>
    <row r="11" spans="1:10" ht="24" x14ac:dyDescent="0.4">
      <c r="A11" s="6" t="s">
        <v>222</v>
      </c>
    </row>
  </sheetData>
  <mergeCells count="1">
    <mergeCell ref="A1:C1"/>
  </mergeCells>
  <hyperlinks>
    <hyperlink ref="J1" location="Index!A1" tooltip="Click Here to Redirect To Index Page" display="Index!A1" xr:uid="{5F120723-00A9-41FC-BDAB-7E9F182163D5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94A3-30D3-487F-BBF5-77C5204E1B1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5.7109375" bestFit="1" customWidth="1"/>
    <col min="2" max="2" width="10.28515625" bestFit="1" customWidth="1"/>
    <col min="3" max="3" width="18.7109375" bestFit="1" customWidth="1"/>
  </cols>
  <sheetData>
    <row r="1" spans="1:10" ht="24.75" thickBot="1" x14ac:dyDescent="0.45">
      <c r="A1" s="1" t="s">
        <v>223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7">
        <v>44216</v>
      </c>
      <c r="B3" s="3">
        <f>YEAR(A3)</f>
        <v>2021</v>
      </c>
      <c r="C3" s="3" t="s">
        <v>224</v>
      </c>
    </row>
    <row r="4" spans="1:10" ht="24.75" thickBot="1" x14ac:dyDescent="0.45">
      <c r="A4" s="7">
        <v>44223</v>
      </c>
      <c r="B4" s="3">
        <f t="shared" ref="B4:B7" si="0">YEAR(A4)</f>
        <v>2021</v>
      </c>
      <c r="C4" s="3" t="s">
        <v>225</v>
      </c>
    </row>
    <row r="5" spans="1:10" ht="24.75" thickBot="1" x14ac:dyDescent="0.45">
      <c r="A5" s="7">
        <v>43857</v>
      </c>
      <c r="B5" s="3">
        <f t="shared" si="0"/>
        <v>2020</v>
      </c>
      <c r="C5" s="3" t="s">
        <v>226</v>
      </c>
    </row>
    <row r="6" spans="1:10" ht="24.75" thickBot="1" x14ac:dyDescent="0.45">
      <c r="A6" s="7">
        <v>36671</v>
      </c>
      <c r="B6" s="3">
        <f t="shared" si="0"/>
        <v>2000</v>
      </c>
      <c r="C6" s="3" t="s">
        <v>227</v>
      </c>
    </row>
    <row r="7" spans="1:10" ht="24.75" thickBot="1" x14ac:dyDescent="0.45">
      <c r="A7" s="7">
        <v>36550</v>
      </c>
      <c r="B7" s="3">
        <f t="shared" si="0"/>
        <v>2000</v>
      </c>
      <c r="C7" s="3" t="s">
        <v>228</v>
      </c>
    </row>
    <row r="11" spans="1:10" ht="24" x14ac:dyDescent="0.4">
      <c r="A11" s="6" t="s">
        <v>229</v>
      </c>
    </row>
  </sheetData>
  <mergeCells count="1">
    <mergeCell ref="A1:C1"/>
  </mergeCells>
  <hyperlinks>
    <hyperlink ref="J1" location="Index!A1" tooltip="Click Here to Redirect To Index Page" display="Index!A1" xr:uid="{A6B0A8FD-8180-45B3-B56B-AFE95115451B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97794-3D3F-41BC-9ADA-23CAFF236D0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5.7109375" bestFit="1" customWidth="1"/>
    <col min="2" max="2" width="10.28515625" bestFit="1" customWidth="1"/>
    <col min="3" max="3" width="23.7109375" bestFit="1" customWidth="1"/>
  </cols>
  <sheetData>
    <row r="1" spans="1:10" ht="24.75" thickBot="1" x14ac:dyDescent="0.45">
      <c r="A1" s="1" t="s">
        <v>230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7">
        <v>44216</v>
      </c>
      <c r="B3" s="3">
        <f>MONTH(A3)</f>
        <v>1</v>
      </c>
      <c r="C3" s="3" t="s">
        <v>231</v>
      </c>
    </row>
    <row r="4" spans="1:10" ht="24.75" thickBot="1" x14ac:dyDescent="0.45">
      <c r="A4" s="7">
        <v>44223</v>
      </c>
      <c r="B4" s="3">
        <f t="shared" ref="B4:B7" si="0">MONTH(A4)</f>
        <v>1</v>
      </c>
      <c r="C4" s="3" t="s">
        <v>232</v>
      </c>
    </row>
    <row r="5" spans="1:10" ht="24.75" thickBot="1" x14ac:dyDescent="0.45">
      <c r="A5" s="7">
        <v>43857</v>
      </c>
      <c r="B5" s="3">
        <f t="shared" si="0"/>
        <v>1</v>
      </c>
      <c r="C5" s="3" t="s">
        <v>233</v>
      </c>
    </row>
    <row r="6" spans="1:10" ht="24.75" thickBot="1" x14ac:dyDescent="0.45">
      <c r="A6" s="7">
        <v>36671</v>
      </c>
      <c r="B6" s="3">
        <f t="shared" si="0"/>
        <v>5</v>
      </c>
      <c r="C6" s="3" t="s">
        <v>234</v>
      </c>
    </row>
    <row r="7" spans="1:10" ht="24.75" thickBot="1" x14ac:dyDescent="0.45">
      <c r="A7" s="7">
        <v>36550</v>
      </c>
      <c r="B7" s="3">
        <f t="shared" si="0"/>
        <v>1</v>
      </c>
      <c r="C7" s="3" t="s">
        <v>235</v>
      </c>
    </row>
    <row r="11" spans="1:10" ht="24" x14ac:dyDescent="0.4">
      <c r="A11" s="6" t="s">
        <v>236</v>
      </c>
    </row>
  </sheetData>
  <mergeCells count="1">
    <mergeCell ref="A1:C1"/>
  </mergeCells>
  <hyperlinks>
    <hyperlink ref="J1" location="Index!A1" tooltip="Click Here to Redirect To Index Page" display="Index!A1" xr:uid="{0F62748E-4CD9-4569-A7CD-B693F70E8E0B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D4A5F-5CA0-423C-8EAD-18A7126F142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5.7109375" bestFit="1" customWidth="1"/>
    <col min="2" max="2" width="22.85546875" bestFit="1" customWidth="1"/>
    <col min="3" max="3" width="14.85546875" bestFit="1" customWidth="1"/>
  </cols>
  <sheetData>
    <row r="1" spans="1:10" ht="24.75" thickBot="1" x14ac:dyDescent="0.45">
      <c r="A1" s="1" t="s">
        <v>237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7">
        <v>44216</v>
      </c>
      <c r="B3" s="8">
        <f ca="1">NOW()</f>
        <v>44260.489546759258</v>
      </c>
      <c r="C3" s="3" t="s">
        <v>238</v>
      </c>
    </row>
    <row r="4" spans="1:10" ht="24.75" thickBot="1" x14ac:dyDescent="0.45">
      <c r="A4" s="7">
        <v>44223</v>
      </c>
      <c r="B4" s="8">
        <f t="shared" ref="B4:B7" ca="1" si="0">NOW()</f>
        <v>44260.489546759258</v>
      </c>
      <c r="C4" s="3" t="s">
        <v>238</v>
      </c>
    </row>
    <row r="5" spans="1:10" ht="24.75" thickBot="1" x14ac:dyDescent="0.45">
      <c r="A5" s="7">
        <v>43857</v>
      </c>
      <c r="B5" s="8">
        <f t="shared" ca="1" si="0"/>
        <v>44260.489546759258</v>
      </c>
      <c r="C5" s="3" t="s">
        <v>238</v>
      </c>
    </row>
    <row r="6" spans="1:10" ht="24.75" thickBot="1" x14ac:dyDescent="0.45">
      <c r="A6" s="7">
        <v>36671</v>
      </c>
      <c r="B6" s="8">
        <f t="shared" ca="1" si="0"/>
        <v>44260.489546759258</v>
      </c>
      <c r="C6" s="3" t="s">
        <v>238</v>
      </c>
    </row>
    <row r="7" spans="1:10" ht="24.75" thickBot="1" x14ac:dyDescent="0.45">
      <c r="A7" s="7">
        <v>36550</v>
      </c>
      <c r="B7" s="8">
        <f t="shared" ca="1" si="0"/>
        <v>44260.489546759258</v>
      </c>
      <c r="C7" s="3" t="s">
        <v>238</v>
      </c>
    </row>
    <row r="11" spans="1:10" ht="24" x14ac:dyDescent="0.4">
      <c r="A11" s="6" t="s">
        <v>239</v>
      </c>
    </row>
  </sheetData>
  <mergeCells count="1">
    <mergeCell ref="A1:C1"/>
  </mergeCells>
  <hyperlinks>
    <hyperlink ref="J1" location="Index!A1" tooltip="Click Here to Redirect To Index Page" display="Index!A1" xr:uid="{7B08233F-B3EE-44EE-B057-CC4D411D773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73AFD-7B17-43AE-A22C-A9DDC403FB0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5.7109375" bestFit="1" customWidth="1"/>
    <col min="3" max="3" width="21.140625" bestFit="1" customWidth="1"/>
  </cols>
  <sheetData>
    <row r="1" spans="1:10" ht="24.75" thickBot="1" x14ac:dyDescent="0.45">
      <c r="A1" s="1" t="s">
        <v>15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str">
        <f>UPPER(A3)</f>
        <v>APPLE</v>
      </c>
      <c r="C3" s="3" t="s">
        <v>16</v>
      </c>
    </row>
    <row r="4" spans="1:10" ht="24.75" thickBot="1" x14ac:dyDescent="0.45">
      <c r="A4" s="3" t="s">
        <v>2</v>
      </c>
      <c r="B4" s="3" t="str">
        <f t="shared" ref="B4:B7" si="0">UPPER(A4)</f>
        <v>BANANA</v>
      </c>
      <c r="C4" s="3" t="s">
        <v>17</v>
      </c>
    </row>
    <row r="5" spans="1:10" ht="24.75" thickBot="1" x14ac:dyDescent="0.45">
      <c r="A5" s="3" t="s">
        <v>3</v>
      </c>
      <c r="B5" s="3" t="str">
        <f t="shared" si="0"/>
        <v>ORANGE</v>
      </c>
      <c r="C5" s="3" t="s">
        <v>18</v>
      </c>
    </row>
    <row r="6" spans="1:10" ht="24.75" thickBot="1" x14ac:dyDescent="0.45">
      <c r="A6" s="3" t="s">
        <v>4</v>
      </c>
      <c r="B6" s="3" t="str">
        <f t="shared" si="0"/>
        <v>GRAPES</v>
      </c>
      <c r="C6" s="3" t="s">
        <v>19</v>
      </c>
    </row>
    <row r="7" spans="1:10" ht="24.75" thickBot="1" x14ac:dyDescent="0.45">
      <c r="A7" s="3" t="s">
        <v>5</v>
      </c>
      <c r="B7" s="3" t="str">
        <f t="shared" si="0"/>
        <v>PAPAYA</v>
      </c>
      <c r="C7" s="3" t="s">
        <v>20</v>
      </c>
    </row>
    <row r="11" spans="1:10" ht="24" x14ac:dyDescent="0.4">
      <c r="A11" s="6" t="s">
        <v>21</v>
      </c>
    </row>
  </sheetData>
  <mergeCells count="1">
    <mergeCell ref="A1:C1"/>
  </mergeCells>
  <hyperlinks>
    <hyperlink ref="J1" location="Index!A1" tooltip="Click Here to Redirect To Index Page" display="Index!A1" xr:uid="{537ACA58-8465-4A11-AB19-A43DDBACD0EC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21069-783D-4589-874E-62E75609AA9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5.7109375" bestFit="1" customWidth="1"/>
    <col min="2" max="2" width="10.28515625" bestFit="1" customWidth="1"/>
    <col min="3" max="3" width="17" bestFit="1" customWidth="1"/>
  </cols>
  <sheetData>
    <row r="1" spans="1:10" ht="24.75" thickBot="1" x14ac:dyDescent="0.45">
      <c r="A1" s="1" t="s">
        <v>240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7">
        <v>44216</v>
      </c>
      <c r="B3" s="3">
        <f>DAY(A3)</f>
        <v>20</v>
      </c>
      <c r="C3" s="3" t="s">
        <v>241</v>
      </c>
    </row>
    <row r="4" spans="1:10" ht="24.75" thickBot="1" x14ac:dyDescent="0.45">
      <c r="A4" s="7">
        <v>44223</v>
      </c>
      <c r="B4" s="3">
        <f t="shared" ref="B4:B7" si="0">DAY(A4)</f>
        <v>27</v>
      </c>
      <c r="C4" s="3" t="s">
        <v>242</v>
      </c>
    </row>
    <row r="5" spans="1:10" ht="24.75" thickBot="1" x14ac:dyDescent="0.45">
      <c r="A5" s="7">
        <v>43857</v>
      </c>
      <c r="B5" s="3">
        <f t="shared" si="0"/>
        <v>27</v>
      </c>
      <c r="C5" s="3" t="s">
        <v>243</v>
      </c>
    </row>
    <row r="6" spans="1:10" ht="24.75" thickBot="1" x14ac:dyDescent="0.45">
      <c r="A6" s="7">
        <v>36671</v>
      </c>
      <c r="B6" s="3">
        <f t="shared" si="0"/>
        <v>25</v>
      </c>
      <c r="C6" s="3" t="s">
        <v>244</v>
      </c>
    </row>
    <row r="7" spans="1:10" ht="24.75" thickBot="1" x14ac:dyDescent="0.45">
      <c r="A7" s="7">
        <v>36550</v>
      </c>
      <c r="B7" s="3">
        <f t="shared" si="0"/>
        <v>25</v>
      </c>
      <c r="C7" s="3" t="s">
        <v>245</v>
      </c>
    </row>
    <row r="11" spans="1:10" ht="24" x14ac:dyDescent="0.4">
      <c r="A11" s="6" t="s">
        <v>246</v>
      </c>
    </row>
  </sheetData>
  <mergeCells count="1">
    <mergeCell ref="A1:C1"/>
  </mergeCells>
  <hyperlinks>
    <hyperlink ref="J1" location="Index!A1" tooltip="Click Here to Redirect To Index Page" display="Index!A1" xr:uid="{DFBB6912-1FBF-4D8A-9EED-8E1D40BE058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AA6C-F550-4790-BAAC-0E0AF8D6EE5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8.140625" bestFit="1" customWidth="1"/>
    <col min="2" max="2" width="11" bestFit="1" customWidth="1"/>
    <col min="3" max="3" width="7.140625" bestFit="1" customWidth="1"/>
    <col min="4" max="4" width="15.7109375" bestFit="1" customWidth="1"/>
    <col min="5" max="5" width="29.28515625" bestFit="1" customWidth="1"/>
  </cols>
  <sheetData>
    <row r="1" spans="1:10" ht="24.75" thickBot="1" x14ac:dyDescent="0.45">
      <c r="A1" s="1" t="s">
        <v>250</v>
      </c>
      <c r="B1" s="2"/>
      <c r="C1" s="2"/>
      <c r="D1" s="2"/>
      <c r="E1" s="2"/>
      <c r="J1" s="18" t="s">
        <v>1133</v>
      </c>
    </row>
    <row r="2" spans="1:10" ht="21" thickBot="1" x14ac:dyDescent="0.4">
      <c r="A2" s="4" t="s">
        <v>247</v>
      </c>
      <c r="B2" s="4" t="s">
        <v>248</v>
      </c>
      <c r="C2" s="4" t="s">
        <v>249</v>
      </c>
      <c r="D2" s="4" t="s">
        <v>7</v>
      </c>
      <c r="E2" s="4" t="s">
        <v>8</v>
      </c>
    </row>
    <row r="3" spans="1:10" ht="24.75" thickBot="1" x14ac:dyDescent="0.45">
      <c r="A3" s="3">
        <v>2021</v>
      </c>
      <c r="B3" s="3">
        <v>1</v>
      </c>
      <c r="C3" s="3">
        <v>20</v>
      </c>
      <c r="D3" s="7">
        <f>DATE(A3,B3,C3)</f>
        <v>44216</v>
      </c>
      <c r="E3" s="3" t="s">
        <v>251</v>
      </c>
    </row>
    <row r="4" spans="1:10" ht="24.75" thickBot="1" x14ac:dyDescent="0.45">
      <c r="A4" s="3">
        <v>2000</v>
      </c>
      <c r="B4" s="3">
        <v>2</v>
      </c>
      <c r="C4" s="3">
        <v>27</v>
      </c>
      <c r="D4" s="7">
        <f t="shared" ref="D4:D7" si="0">DATE(A4,B4,C4)</f>
        <v>36583</v>
      </c>
      <c r="E4" s="3" t="s">
        <v>252</v>
      </c>
    </row>
    <row r="5" spans="1:10" ht="24.75" thickBot="1" x14ac:dyDescent="0.45">
      <c r="A5" s="3">
        <v>1999</v>
      </c>
      <c r="B5" s="3">
        <v>3</v>
      </c>
      <c r="C5" s="3">
        <v>18</v>
      </c>
      <c r="D5" s="7">
        <f t="shared" si="0"/>
        <v>36237</v>
      </c>
      <c r="E5" s="3" t="s">
        <v>253</v>
      </c>
    </row>
    <row r="6" spans="1:10" ht="24.75" thickBot="1" x14ac:dyDescent="0.45">
      <c r="A6" s="3">
        <v>2000</v>
      </c>
      <c r="B6" s="3">
        <v>4</v>
      </c>
      <c r="C6" s="3">
        <v>16</v>
      </c>
      <c r="D6" s="7">
        <f t="shared" si="0"/>
        <v>36632</v>
      </c>
      <c r="E6" s="3" t="s">
        <v>254</v>
      </c>
    </row>
    <row r="7" spans="1:10" ht="24.75" thickBot="1" x14ac:dyDescent="0.45">
      <c r="A7" s="3">
        <v>1998</v>
      </c>
      <c r="B7" s="3">
        <v>5</v>
      </c>
      <c r="C7" s="3">
        <v>15</v>
      </c>
      <c r="D7" s="7">
        <f t="shared" si="0"/>
        <v>35930</v>
      </c>
      <c r="E7" s="3" t="s">
        <v>255</v>
      </c>
    </row>
    <row r="11" spans="1:10" ht="24" x14ac:dyDescent="0.4">
      <c r="A11" s="6" t="s">
        <v>256</v>
      </c>
    </row>
  </sheetData>
  <mergeCells count="1">
    <mergeCell ref="A1:E1"/>
  </mergeCells>
  <hyperlinks>
    <hyperlink ref="J1" location="Index!A1" tooltip="Click Here to Redirect To Index Page" display="Index!A1" xr:uid="{7F8A825D-F898-4C65-B03D-D0D513BB8334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5C11C-FDB2-463F-B0BE-3A29E37DD7FB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0.28515625" bestFit="1" customWidth="1"/>
    <col min="4" max="4" width="29" bestFit="1" customWidth="1"/>
  </cols>
  <sheetData>
    <row r="1" spans="1:10" ht="24.75" thickBot="1" x14ac:dyDescent="0.45">
      <c r="A1" s="1" t="s">
        <v>259</v>
      </c>
      <c r="B1" s="2"/>
      <c r="C1" s="2"/>
      <c r="D1" s="2"/>
      <c r="J1" s="18" t="s">
        <v>1133</v>
      </c>
    </row>
    <row r="2" spans="1:10" ht="21" thickBot="1" x14ac:dyDescent="0.4">
      <c r="A2" s="4" t="s">
        <v>257</v>
      </c>
      <c r="B2" s="4" t="s">
        <v>258</v>
      </c>
      <c r="C2" s="4" t="s">
        <v>7</v>
      </c>
      <c r="D2" s="4" t="s">
        <v>8</v>
      </c>
    </row>
    <row r="3" spans="1:10" ht="24.75" thickBot="1" x14ac:dyDescent="0.45">
      <c r="A3" s="7">
        <v>43855</v>
      </c>
      <c r="B3" s="7">
        <v>44221</v>
      </c>
      <c r="C3" s="3">
        <f>DAYS360(A3,B3)</f>
        <v>360</v>
      </c>
      <c r="D3" s="3" t="s">
        <v>260</v>
      </c>
    </row>
    <row r="4" spans="1:10" ht="24.75" thickBot="1" x14ac:dyDescent="0.45">
      <c r="A4" s="7">
        <v>43490</v>
      </c>
      <c r="B4" s="7">
        <v>44221</v>
      </c>
      <c r="C4" s="3">
        <f t="shared" ref="C4:C7" si="0">DAYS360(A4,B4)</f>
        <v>720</v>
      </c>
      <c r="D4" s="3" t="s">
        <v>261</v>
      </c>
    </row>
    <row r="5" spans="1:10" ht="24.75" thickBot="1" x14ac:dyDescent="0.45">
      <c r="A5" s="7">
        <v>43490</v>
      </c>
      <c r="B5" s="7">
        <v>44221</v>
      </c>
      <c r="C5" s="3">
        <f t="shared" si="0"/>
        <v>720</v>
      </c>
      <c r="D5" s="3" t="s">
        <v>262</v>
      </c>
    </row>
    <row r="6" spans="1:10" ht="24.75" thickBot="1" x14ac:dyDescent="0.45">
      <c r="A6" s="7">
        <v>42029</v>
      </c>
      <c r="B6" s="7">
        <v>43855</v>
      </c>
      <c r="C6" s="3">
        <f t="shared" si="0"/>
        <v>1800</v>
      </c>
      <c r="D6" s="3" t="s">
        <v>263</v>
      </c>
    </row>
    <row r="7" spans="1:10" ht="24.75" thickBot="1" x14ac:dyDescent="0.45">
      <c r="A7" s="7">
        <v>40933</v>
      </c>
      <c r="B7" s="7">
        <v>43490</v>
      </c>
      <c r="C7" s="3">
        <f t="shared" si="0"/>
        <v>2520</v>
      </c>
      <c r="D7" s="3" t="s">
        <v>264</v>
      </c>
    </row>
    <row r="11" spans="1:10" ht="24" x14ac:dyDescent="0.4">
      <c r="A11" s="6" t="s">
        <v>265</v>
      </c>
    </row>
  </sheetData>
  <mergeCells count="1">
    <mergeCell ref="A1:D1"/>
  </mergeCells>
  <hyperlinks>
    <hyperlink ref="J1" location="Index!A1" tooltip="Click Here to Redirect To Index Page" display="Index!A1" xr:uid="{5623D556-FB4B-41E8-8F02-5D812F726A30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876B5-5BEF-4BE5-B24E-5F7D13C94DA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6" bestFit="1" customWidth="1"/>
    <col min="2" max="3" width="15.7109375" bestFit="1" customWidth="1"/>
    <col min="4" max="4" width="22.140625" bestFit="1" customWidth="1"/>
    <col min="5" max="5" width="55.7109375" bestFit="1" customWidth="1"/>
  </cols>
  <sheetData>
    <row r="1" spans="1:10" ht="24.75" thickBot="1" x14ac:dyDescent="0.45">
      <c r="A1" s="1" t="s">
        <v>267</v>
      </c>
      <c r="B1" s="2"/>
      <c r="C1" s="2"/>
      <c r="D1" s="2"/>
      <c r="E1" s="2"/>
      <c r="J1" s="18" t="s">
        <v>1133</v>
      </c>
    </row>
    <row r="2" spans="1:10" ht="21" thickBot="1" x14ac:dyDescent="0.4">
      <c r="A2" s="4" t="s">
        <v>257</v>
      </c>
      <c r="B2" s="4" t="s">
        <v>258</v>
      </c>
      <c r="C2" s="4" t="s">
        <v>266</v>
      </c>
      <c r="D2" s="4" t="s">
        <v>268</v>
      </c>
      <c r="E2" s="4" t="s">
        <v>8</v>
      </c>
    </row>
    <row r="3" spans="1:10" ht="24.75" thickBot="1" x14ac:dyDescent="0.45">
      <c r="A3" s="7">
        <v>43855</v>
      </c>
      <c r="B3" s="7">
        <v>44221</v>
      </c>
      <c r="C3" s="3">
        <v>0</v>
      </c>
      <c r="D3" s="3">
        <f>NETWORKDAYS(A3,B3,$C$3:C3)</f>
        <v>261</v>
      </c>
      <c r="E3" s="3" t="s">
        <v>269</v>
      </c>
    </row>
    <row r="4" spans="1:10" ht="24.75" thickBot="1" x14ac:dyDescent="0.45">
      <c r="A4" s="7">
        <v>43490</v>
      </c>
      <c r="B4" s="7">
        <v>44221</v>
      </c>
      <c r="C4" s="7">
        <v>43886</v>
      </c>
      <c r="D4" s="3">
        <f>NETWORKDAYS(A4,B4,$C$3:C4)</f>
        <v>521</v>
      </c>
      <c r="E4" s="3" t="s">
        <v>270</v>
      </c>
    </row>
    <row r="5" spans="1:10" ht="24.75" thickBot="1" x14ac:dyDescent="0.45">
      <c r="A5" s="7">
        <v>43490</v>
      </c>
      <c r="B5" s="7">
        <v>44221</v>
      </c>
      <c r="C5" s="7">
        <v>43962</v>
      </c>
      <c r="D5" s="3">
        <f>NETWORKDAYS(A5,B5,$C$3:C5)</f>
        <v>520</v>
      </c>
      <c r="E5" s="3" t="s">
        <v>271</v>
      </c>
    </row>
    <row r="6" spans="1:10" ht="24.75" thickBot="1" x14ac:dyDescent="0.45">
      <c r="A6" s="7">
        <v>42029</v>
      </c>
      <c r="B6" s="7">
        <v>44221</v>
      </c>
      <c r="C6" s="7">
        <v>44061</v>
      </c>
      <c r="D6" s="3">
        <f>NETWORKDAYS(A6,B6,$C$3:C6)</f>
        <v>1563</v>
      </c>
      <c r="E6" s="3" t="s">
        <v>272</v>
      </c>
    </row>
    <row r="7" spans="1:10" ht="24.75" thickBot="1" x14ac:dyDescent="0.45">
      <c r="A7" s="7">
        <v>40933</v>
      </c>
      <c r="B7" s="7">
        <v>44221</v>
      </c>
      <c r="C7" s="7">
        <v>44002</v>
      </c>
      <c r="D7" s="3">
        <f>NETWORKDAYS(A7,B7,$C$3:C7)</f>
        <v>2346</v>
      </c>
      <c r="E7" s="3" t="s">
        <v>273</v>
      </c>
    </row>
    <row r="11" spans="1:10" ht="24" x14ac:dyDescent="0.4">
      <c r="A11" s="6" t="s">
        <v>274</v>
      </c>
    </row>
  </sheetData>
  <mergeCells count="1">
    <mergeCell ref="A1:E1"/>
  </mergeCells>
  <hyperlinks>
    <hyperlink ref="J1" location="Index!A1" tooltip="Click Here to Redirect To Index Page" display="Index!A1" xr:uid="{06B2702B-F070-4534-B9C6-A1803909394A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D26B1-89B4-449B-9E87-D95EEC24C7F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22.85546875" bestFit="1" customWidth="1"/>
    <col min="2" max="2" width="10.28515625" bestFit="1" customWidth="1"/>
    <col min="3" max="3" width="24.140625" bestFit="1" customWidth="1"/>
  </cols>
  <sheetData>
    <row r="1" spans="1:10" ht="24.75" thickBot="1" x14ac:dyDescent="0.45">
      <c r="A1" s="1" t="s">
        <v>276</v>
      </c>
      <c r="B1" s="2"/>
      <c r="C1" s="2"/>
      <c r="J1" s="18" t="s">
        <v>1133</v>
      </c>
    </row>
    <row r="2" spans="1:10" ht="21" thickBot="1" x14ac:dyDescent="0.4">
      <c r="A2" s="4" t="s">
        <v>275</v>
      </c>
      <c r="B2" s="4" t="s">
        <v>7</v>
      </c>
      <c r="C2" s="4" t="s">
        <v>8</v>
      </c>
    </row>
    <row r="3" spans="1:10" ht="24.75" thickBot="1" x14ac:dyDescent="0.45">
      <c r="A3" s="8">
        <v>44260.48951388889</v>
      </c>
      <c r="B3" s="3">
        <f>MINUTE(A3)</f>
        <v>44</v>
      </c>
      <c r="C3" s="3" t="s">
        <v>277</v>
      </c>
    </row>
    <row r="4" spans="1:10" ht="24.75" thickBot="1" x14ac:dyDescent="0.45">
      <c r="A4" s="8">
        <v>44256.837500000001</v>
      </c>
      <c r="B4" s="3">
        <f t="shared" ref="B4:B7" si="0">MINUTE(A4)</f>
        <v>6</v>
      </c>
      <c r="C4" s="3" t="s">
        <v>278</v>
      </c>
    </row>
    <row r="5" spans="1:10" ht="24.75" thickBot="1" x14ac:dyDescent="0.45">
      <c r="A5" s="8">
        <v>44256.344444444447</v>
      </c>
      <c r="B5" s="3">
        <f t="shared" si="0"/>
        <v>16</v>
      </c>
      <c r="C5" s="3" t="s">
        <v>279</v>
      </c>
    </row>
    <row r="6" spans="1:10" ht="24.75" thickBot="1" x14ac:dyDescent="0.45">
      <c r="A6" s="8">
        <v>44260.511111111111</v>
      </c>
      <c r="B6" s="3">
        <f t="shared" si="0"/>
        <v>16</v>
      </c>
      <c r="C6" s="3" t="s">
        <v>280</v>
      </c>
    </row>
    <row r="7" spans="1:10" ht="24.75" thickBot="1" x14ac:dyDescent="0.45">
      <c r="A7" s="8">
        <v>44223.28125</v>
      </c>
      <c r="B7" s="3">
        <f t="shared" si="0"/>
        <v>45</v>
      </c>
      <c r="C7" s="3" t="s">
        <v>281</v>
      </c>
    </row>
    <row r="11" spans="1:10" ht="24" x14ac:dyDescent="0.4">
      <c r="A11" s="6" t="s">
        <v>282</v>
      </c>
    </row>
  </sheetData>
  <mergeCells count="1">
    <mergeCell ref="A1:C1"/>
  </mergeCells>
  <hyperlinks>
    <hyperlink ref="J1" location="Index!A1" tooltip="Click Here to Redirect To Index Page" display="Index!A1" xr:uid="{156ABE47-E98F-4101-99FA-1D519CC3ED69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FEEB2-25E6-48B5-87F9-BAE7191D347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22.85546875" bestFit="1" customWidth="1"/>
    <col min="2" max="2" width="10.28515625" bestFit="1" customWidth="1"/>
    <col min="3" max="3" width="20.5703125" bestFit="1" customWidth="1"/>
  </cols>
  <sheetData>
    <row r="1" spans="1:10" ht="24.75" thickBot="1" x14ac:dyDescent="0.45">
      <c r="A1" s="1" t="s">
        <v>283</v>
      </c>
      <c r="B1" s="2"/>
      <c r="C1" s="2"/>
      <c r="J1" s="18" t="s">
        <v>1133</v>
      </c>
    </row>
    <row r="2" spans="1:10" ht="21" thickBot="1" x14ac:dyDescent="0.4">
      <c r="A2" s="4" t="s">
        <v>275</v>
      </c>
      <c r="B2" s="4" t="s">
        <v>7</v>
      </c>
      <c r="C2" s="4" t="s">
        <v>8</v>
      </c>
    </row>
    <row r="3" spans="1:10" ht="24.75" thickBot="1" x14ac:dyDescent="0.45">
      <c r="A3" s="8">
        <v>44260.48951388889</v>
      </c>
      <c r="B3" s="3">
        <f>HOUR(A3)</f>
        <v>11</v>
      </c>
      <c r="C3" s="3" t="s">
        <v>284</v>
      </c>
    </row>
    <row r="4" spans="1:10" ht="24.75" thickBot="1" x14ac:dyDescent="0.45">
      <c r="A4" s="8">
        <v>44256.837500000001</v>
      </c>
      <c r="B4" s="3">
        <f t="shared" ref="B4:B7" si="0">HOUR(A4)</f>
        <v>20</v>
      </c>
      <c r="C4" s="3" t="s">
        <v>285</v>
      </c>
    </row>
    <row r="5" spans="1:10" ht="24.75" thickBot="1" x14ac:dyDescent="0.45">
      <c r="A5" s="8">
        <v>44256.344444444447</v>
      </c>
      <c r="B5" s="3">
        <f t="shared" si="0"/>
        <v>8</v>
      </c>
      <c r="C5" s="3" t="s">
        <v>286</v>
      </c>
    </row>
    <row r="6" spans="1:10" ht="24.75" thickBot="1" x14ac:dyDescent="0.45">
      <c r="A6" s="8">
        <v>44260.511111111111</v>
      </c>
      <c r="B6" s="3">
        <f t="shared" si="0"/>
        <v>12</v>
      </c>
      <c r="C6" s="3" t="s">
        <v>287</v>
      </c>
    </row>
    <row r="7" spans="1:10" ht="24.75" thickBot="1" x14ac:dyDescent="0.45">
      <c r="A7" s="8">
        <v>44223.28125</v>
      </c>
      <c r="B7" s="3">
        <f t="shared" si="0"/>
        <v>6</v>
      </c>
      <c r="C7" s="3" t="s">
        <v>288</v>
      </c>
    </row>
    <row r="11" spans="1:10" ht="24" x14ac:dyDescent="0.4">
      <c r="A11" s="6" t="s">
        <v>289</v>
      </c>
    </row>
  </sheetData>
  <mergeCells count="1">
    <mergeCell ref="A1:C1"/>
  </mergeCells>
  <hyperlinks>
    <hyperlink ref="J1" location="Index!A1" tooltip="Click Here to Redirect To Index Page" display="Index!A1" xr:uid="{3F320352-BCED-4911-91C0-0A70ECC6FFAF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22B88-587E-4E22-B805-3121EDF7AA6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22.85546875" bestFit="1" customWidth="1"/>
    <col min="2" max="2" width="19.140625" bestFit="1" customWidth="1"/>
    <col min="3" max="3" width="8.5703125" bestFit="1" customWidth="1"/>
    <col min="4" max="4" width="12.5703125" bestFit="1" customWidth="1"/>
    <col min="5" max="5" width="22.85546875" bestFit="1" customWidth="1"/>
    <col min="6" max="6" width="35.28515625" bestFit="1" customWidth="1"/>
  </cols>
  <sheetData>
    <row r="1" spans="1:10" ht="24.75" thickBot="1" x14ac:dyDescent="0.45">
      <c r="A1" s="1" t="s">
        <v>294</v>
      </c>
      <c r="B1" s="2"/>
      <c r="C1" s="2"/>
      <c r="D1" s="2"/>
      <c r="E1" s="2"/>
      <c r="F1" s="2"/>
      <c r="J1" s="18" t="s">
        <v>1133</v>
      </c>
    </row>
    <row r="2" spans="1:10" ht="21" thickBot="1" x14ac:dyDescent="0.4">
      <c r="A2" s="4" t="s">
        <v>290</v>
      </c>
      <c r="B2" s="4" t="s">
        <v>291</v>
      </c>
      <c r="C2" s="4" t="s">
        <v>292</v>
      </c>
      <c r="D2" s="4" t="s">
        <v>293</v>
      </c>
      <c r="E2" s="4" t="s">
        <v>295</v>
      </c>
      <c r="F2" s="4" t="s">
        <v>8</v>
      </c>
    </row>
    <row r="3" spans="1:10" ht="24.75" thickBot="1" x14ac:dyDescent="0.45">
      <c r="A3" s="8">
        <v>44260.48951388889</v>
      </c>
      <c r="B3" s="3">
        <v>2</v>
      </c>
      <c r="C3" s="3">
        <v>25</v>
      </c>
      <c r="D3" s="3">
        <v>25</v>
      </c>
      <c r="E3" s="8">
        <f>A3+TIME(B3,C3,D3)</f>
        <v>44260.590497685189</v>
      </c>
      <c r="F3" s="3" t="s">
        <v>296</v>
      </c>
    </row>
    <row r="4" spans="1:10" ht="24.75" thickBot="1" x14ac:dyDescent="0.45">
      <c r="A4" s="9">
        <v>0.51736111111111105</v>
      </c>
      <c r="B4" s="3">
        <v>3</v>
      </c>
      <c r="C4" s="3">
        <v>35</v>
      </c>
      <c r="D4" s="3">
        <v>35</v>
      </c>
      <c r="E4" s="8">
        <f t="shared" ref="E4:E7" si="0">A4+TIME(B4,C4,D4)</f>
        <v>0.66707175925925921</v>
      </c>
      <c r="F4" s="3" t="s">
        <v>297</v>
      </c>
    </row>
    <row r="5" spans="1:10" ht="24.75" thickBot="1" x14ac:dyDescent="0.45">
      <c r="A5" s="9">
        <v>0.55902777777777779</v>
      </c>
      <c r="B5" s="3">
        <v>5</v>
      </c>
      <c r="C5" s="3">
        <v>55</v>
      </c>
      <c r="D5" s="3">
        <v>55</v>
      </c>
      <c r="E5" s="8">
        <f t="shared" si="0"/>
        <v>0.80619212962962961</v>
      </c>
      <c r="F5" s="3" t="s">
        <v>298</v>
      </c>
    </row>
    <row r="6" spans="1:10" ht="24.75" thickBot="1" x14ac:dyDescent="0.45">
      <c r="A6" s="9">
        <v>0.60069444444444442</v>
      </c>
      <c r="B6" s="3">
        <v>4</v>
      </c>
      <c r="C6" s="3">
        <v>45</v>
      </c>
      <c r="D6" s="3">
        <v>45</v>
      </c>
      <c r="E6" s="8">
        <f t="shared" si="0"/>
        <v>0.79913194444444446</v>
      </c>
      <c r="F6" s="3" t="s">
        <v>299</v>
      </c>
    </row>
    <row r="7" spans="1:10" ht="24.75" thickBot="1" x14ac:dyDescent="0.45">
      <c r="A7" s="9">
        <v>0.50138888888888888</v>
      </c>
      <c r="B7" s="3">
        <v>3</v>
      </c>
      <c r="C7" s="3">
        <v>35</v>
      </c>
      <c r="D7" s="3">
        <v>35</v>
      </c>
      <c r="E7" s="8">
        <f t="shared" si="0"/>
        <v>0.65109953703703705</v>
      </c>
      <c r="F7" s="3" t="s">
        <v>300</v>
      </c>
    </row>
    <row r="11" spans="1:10" ht="24" x14ac:dyDescent="0.4">
      <c r="A11" s="6" t="s">
        <v>301</v>
      </c>
    </row>
  </sheetData>
  <mergeCells count="1">
    <mergeCell ref="A1:F1"/>
  </mergeCells>
  <hyperlinks>
    <hyperlink ref="J1" location="Index!A1" tooltip="Click Here to Redirect To Index Page" display="Index!A1" xr:uid="{EBD62C43-99E6-413F-8768-F37B0C136979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BB3D5-505F-4007-B1AD-82B81E128DFC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" bestFit="1" customWidth="1"/>
    <col min="2" max="2" width="16.42578125" bestFit="1" customWidth="1"/>
    <col min="3" max="3" width="31.5703125" bestFit="1" customWidth="1"/>
  </cols>
  <sheetData>
    <row r="1" spans="1:10" ht="24.75" thickBot="1" x14ac:dyDescent="0.45">
      <c r="A1" s="1" t="s">
        <v>302</v>
      </c>
      <c r="B1" s="2"/>
      <c r="C1" s="2"/>
      <c r="J1" s="18" t="s">
        <v>1133</v>
      </c>
    </row>
    <row r="2" spans="1:10" ht="21" thickBot="1" x14ac:dyDescent="0.4">
      <c r="A2" s="4" t="s">
        <v>216</v>
      </c>
      <c r="B2" s="4" t="s">
        <v>302</v>
      </c>
      <c r="C2" s="4" t="s">
        <v>8</v>
      </c>
    </row>
    <row r="3" spans="1:10" ht="24.75" thickBot="1" x14ac:dyDescent="0.45">
      <c r="A3" s="7">
        <f ca="1">TODAY()</f>
        <v>44260</v>
      </c>
      <c r="B3" s="3" t="str">
        <f ca="1">TEXT(A3, "dddd")</f>
        <v>Friday</v>
      </c>
      <c r="C3" s="3" t="s">
        <v>303</v>
      </c>
    </row>
    <row r="4" spans="1:10" ht="24.75" thickBot="1" x14ac:dyDescent="0.45">
      <c r="A4" s="7">
        <f ca="1">TODAY()+1</f>
        <v>44261</v>
      </c>
      <c r="B4" s="3" t="str">
        <f t="shared" ref="B4:B7" ca="1" si="0">TEXT(A4, "dddd")</f>
        <v>Saturday</v>
      </c>
      <c r="C4" s="3" t="s">
        <v>304</v>
      </c>
    </row>
    <row r="5" spans="1:10" ht="24.75" thickBot="1" x14ac:dyDescent="0.45">
      <c r="A5" s="7">
        <f ca="1">TODAY()+2</f>
        <v>44262</v>
      </c>
      <c r="B5" s="3" t="str">
        <f t="shared" ca="1" si="0"/>
        <v>Sunday</v>
      </c>
      <c r="C5" s="3" t="s">
        <v>305</v>
      </c>
    </row>
    <row r="6" spans="1:10" ht="24.75" thickBot="1" x14ac:dyDescent="0.45">
      <c r="A6" s="7">
        <f ca="1">TODAY()+3</f>
        <v>44263</v>
      </c>
      <c r="B6" s="3" t="str">
        <f t="shared" ca="1" si="0"/>
        <v>Monday</v>
      </c>
      <c r="C6" s="3" t="s">
        <v>306</v>
      </c>
    </row>
    <row r="7" spans="1:10" ht="24.75" thickBot="1" x14ac:dyDescent="0.45">
      <c r="A7" s="7">
        <f ca="1">TODAY()+4</f>
        <v>44264</v>
      </c>
      <c r="B7" s="3" t="str">
        <f t="shared" ca="1" si="0"/>
        <v>Tuesday</v>
      </c>
      <c r="C7" s="3" t="s">
        <v>307</v>
      </c>
    </row>
    <row r="11" spans="1:10" ht="24" x14ac:dyDescent="0.4">
      <c r="A11" s="6" t="s">
        <v>308</v>
      </c>
    </row>
  </sheetData>
  <mergeCells count="1">
    <mergeCell ref="A1:C1"/>
  </mergeCells>
  <hyperlinks>
    <hyperlink ref="J1" location="Index!A1" tooltip="Click Here to Redirect To Index Page" display="Index!A1" xr:uid="{84183D7A-4ABA-4808-AF63-9625BC2E7388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4E9AB-D1F8-4157-9056-80BB5D50A562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" bestFit="1" customWidth="1"/>
    <col min="2" max="2" width="16.42578125" bestFit="1" customWidth="1"/>
    <col min="3" max="3" width="35.140625" bestFit="1" customWidth="1"/>
  </cols>
  <sheetData>
    <row r="1" spans="1:10" ht="24.75" thickBot="1" x14ac:dyDescent="0.45">
      <c r="A1" s="1" t="s">
        <v>309</v>
      </c>
      <c r="B1" s="2"/>
      <c r="C1" s="2"/>
      <c r="J1" s="18" t="s">
        <v>1133</v>
      </c>
    </row>
    <row r="2" spans="1:10" ht="21" thickBot="1" x14ac:dyDescent="0.4">
      <c r="A2" s="4" t="s">
        <v>216</v>
      </c>
      <c r="B2" s="4" t="s">
        <v>302</v>
      </c>
      <c r="C2" s="4" t="s">
        <v>8</v>
      </c>
    </row>
    <row r="3" spans="1:10" ht="24.75" thickBot="1" x14ac:dyDescent="0.45">
      <c r="A3" s="7">
        <f ca="1">TODAY()</f>
        <v>44260</v>
      </c>
      <c r="B3" s="3" t="str">
        <f ca="1">TEXT(A3, "mmmm")</f>
        <v>March</v>
      </c>
      <c r="C3" s="3" t="s">
        <v>310</v>
      </c>
    </row>
    <row r="4" spans="1:10" ht="24.75" thickBot="1" x14ac:dyDescent="0.45">
      <c r="A4" s="7">
        <f ca="1">TODAY()+1</f>
        <v>44261</v>
      </c>
      <c r="B4" s="3" t="str">
        <f t="shared" ref="B4:B7" ca="1" si="0">TEXT(A4, "mmmm")</f>
        <v>March</v>
      </c>
      <c r="C4" s="3" t="s">
        <v>311</v>
      </c>
    </row>
    <row r="5" spans="1:10" ht="24.75" thickBot="1" x14ac:dyDescent="0.45">
      <c r="A5" s="7">
        <f ca="1">TODAY()+2</f>
        <v>44262</v>
      </c>
      <c r="B5" s="3" t="str">
        <f t="shared" ca="1" si="0"/>
        <v>March</v>
      </c>
      <c r="C5" s="3" t="s">
        <v>312</v>
      </c>
    </row>
    <row r="6" spans="1:10" ht="24.75" thickBot="1" x14ac:dyDescent="0.45">
      <c r="A6" s="7">
        <f ca="1">TODAY()+3</f>
        <v>44263</v>
      </c>
      <c r="B6" s="3" t="str">
        <f t="shared" ca="1" si="0"/>
        <v>March</v>
      </c>
      <c r="C6" s="3" t="s">
        <v>313</v>
      </c>
    </row>
    <row r="7" spans="1:10" ht="24.75" thickBot="1" x14ac:dyDescent="0.45">
      <c r="A7" s="7">
        <f ca="1">TODAY()+4</f>
        <v>44264</v>
      </c>
      <c r="B7" s="3" t="str">
        <f t="shared" ca="1" si="0"/>
        <v>March</v>
      </c>
      <c r="C7" s="3" t="s">
        <v>314</v>
      </c>
    </row>
    <row r="11" spans="1:10" ht="24" x14ac:dyDescent="0.4">
      <c r="A11" s="6" t="s">
        <v>315</v>
      </c>
    </row>
  </sheetData>
  <mergeCells count="1">
    <mergeCell ref="A1:C1"/>
  </mergeCells>
  <hyperlinks>
    <hyperlink ref="J1" location="Index!A1" tooltip="Click Here to Redirect To Index Page" display="Index!A1" xr:uid="{0C8C1F6A-747B-4544-8152-81EF4EF095B5}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556A0-5E4E-4B06-ADCE-9AB232D38E3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" bestFit="1" customWidth="1"/>
    <col min="2" max="2" width="91.85546875" bestFit="1" customWidth="1"/>
  </cols>
  <sheetData>
    <row r="1" spans="1:10" ht="24.75" thickBot="1" x14ac:dyDescent="0.45">
      <c r="A1" s="1" t="s">
        <v>316</v>
      </c>
      <c r="B1" s="2"/>
      <c r="J1" s="18" t="s">
        <v>1133</v>
      </c>
    </row>
    <row r="2" spans="1:10" ht="21" thickBot="1" x14ac:dyDescent="0.4">
      <c r="A2" s="4" t="s">
        <v>216</v>
      </c>
      <c r="B2" s="4" t="s">
        <v>8</v>
      </c>
    </row>
    <row r="3" spans="1:10" ht="24.75" thickBot="1" x14ac:dyDescent="0.45">
      <c r="A3" s="7">
        <f ca="1">DATE(YEAR(NOW()),MONTH(NOW()),DAY(NOW()))</f>
        <v>44260</v>
      </c>
      <c r="B3" s="3" t="s">
        <v>317</v>
      </c>
    </row>
    <row r="4" spans="1:10" ht="24.75" thickBot="1" x14ac:dyDescent="0.45">
      <c r="A4" s="7">
        <f ca="1">DATE(YEAR(NOW()),MONTH(NOW()),DAY(NOW()) +1)</f>
        <v>44261</v>
      </c>
      <c r="B4" s="3" t="s">
        <v>318</v>
      </c>
    </row>
    <row r="5" spans="1:10" ht="24.75" thickBot="1" x14ac:dyDescent="0.45">
      <c r="A5" s="7">
        <f ca="1">DATE(YEAR(NOW()),MONTH(NOW()),DAY(NOW()) +2)</f>
        <v>44262</v>
      </c>
      <c r="B5" s="3" t="s">
        <v>319</v>
      </c>
    </row>
    <row r="6" spans="1:10" ht="24.75" thickBot="1" x14ac:dyDescent="0.45">
      <c r="A6" s="7">
        <f ca="1">DATE(YEAR(NOW()),MONTH(NOW()),DAY(NOW()) +3)</f>
        <v>44263</v>
      </c>
      <c r="B6" s="3" t="s">
        <v>320</v>
      </c>
    </row>
    <row r="7" spans="1:10" ht="24.75" thickBot="1" x14ac:dyDescent="0.45">
      <c r="A7" s="7">
        <f ca="1">DATE(YEAR(NOW()),MONTH(NOW()),DAY(NOW()) +4)</f>
        <v>44264</v>
      </c>
      <c r="B7" s="3" t="s">
        <v>321</v>
      </c>
    </row>
    <row r="11" spans="1:10" ht="24" x14ac:dyDescent="0.4">
      <c r="A11" s="6" t="s">
        <v>322</v>
      </c>
    </row>
  </sheetData>
  <mergeCells count="1">
    <mergeCell ref="A1:B1"/>
  </mergeCells>
  <hyperlinks>
    <hyperlink ref="J1" location="Index!A1" tooltip="Click Here to Redirect To Index Page" display="Index!A1" xr:uid="{4B6BD095-3A8F-4B3E-92AE-C36DBF8A7813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69D5B-04D3-433E-A3E5-76F09EBAD4C3}">
  <dimension ref="A1:J11"/>
  <sheetViews>
    <sheetView showGridLines="0" workbookViewId="0">
      <selection activeCell="J1" sqref="J1"/>
    </sheetView>
  </sheetViews>
  <sheetFormatPr defaultRowHeight="15" x14ac:dyDescent="0.25"/>
  <cols>
    <col min="1" max="2" width="11.85546875" bestFit="1" customWidth="1"/>
    <col min="3" max="3" width="23.7109375" bestFit="1" customWidth="1"/>
  </cols>
  <sheetData>
    <row r="1" spans="1:10" ht="24.75" thickBot="1" x14ac:dyDescent="0.45">
      <c r="A1" s="1" t="s">
        <v>22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str">
        <f>PROPER(A3)</f>
        <v>Apple</v>
      </c>
      <c r="C3" s="3" t="s">
        <v>23</v>
      </c>
    </row>
    <row r="4" spans="1:10" ht="24.75" thickBot="1" x14ac:dyDescent="0.45">
      <c r="A4" s="3" t="s">
        <v>2</v>
      </c>
      <c r="B4" s="3" t="str">
        <f t="shared" ref="B4:B7" si="0">PROPER(A4)</f>
        <v>Banana</v>
      </c>
      <c r="C4" s="3" t="s">
        <v>24</v>
      </c>
    </row>
    <row r="5" spans="1:10" ht="24.75" thickBot="1" x14ac:dyDescent="0.45">
      <c r="A5" s="3" t="s">
        <v>3</v>
      </c>
      <c r="B5" s="3" t="str">
        <f t="shared" si="0"/>
        <v>Orange</v>
      </c>
      <c r="C5" s="3" t="s">
        <v>25</v>
      </c>
    </row>
    <row r="6" spans="1:10" ht="24.75" thickBot="1" x14ac:dyDescent="0.45">
      <c r="A6" s="3" t="s">
        <v>4</v>
      </c>
      <c r="B6" s="3" t="str">
        <f t="shared" si="0"/>
        <v>Grapes</v>
      </c>
      <c r="C6" s="3" t="s">
        <v>26</v>
      </c>
    </row>
    <row r="7" spans="1:10" ht="24.75" thickBot="1" x14ac:dyDescent="0.45">
      <c r="A7" s="3" t="s">
        <v>5</v>
      </c>
      <c r="B7" s="3" t="str">
        <f t="shared" si="0"/>
        <v>Papaya</v>
      </c>
      <c r="C7" s="3" t="s">
        <v>27</v>
      </c>
    </row>
    <row r="11" spans="1:10" ht="24" x14ac:dyDescent="0.4">
      <c r="A11" s="6" t="s">
        <v>28</v>
      </c>
    </row>
  </sheetData>
  <mergeCells count="1">
    <mergeCell ref="A1:C1"/>
  </mergeCells>
  <hyperlinks>
    <hyperlink ref="J1" location="Index!A1" tooltip="Click Here to Redirect To Index Page" display="Index!A1" xr:uid="{FF6AC875-6F0C-4CBE-BF63-D8661CE6AF0E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EA687-4817-42F8-813C-EE74CFE06B2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" bestFit="1" customWidth="1"/>
    <col min="2" max="2" width="17.5703125" bestFit="1" customWidth="1"/>
    <col min="3" max="3" width="46.7109375" bestFit="1" customWidth="1"/>
  </cols>
  <sheetData>
    <row r="1" spans="1:10" ht="24.75" thickBot="1" x14ac:dyDescent="0.45">
      <c r="A1" s="1" t="s">
        <v>323</v>
      </c>
      <c r="B1" s="2"/>
      <c r="C1" s="2"/>
      <c r="J1" s="18" t="s">
        <v>1133</v>
      </c>
    </row>
    <row r="2" spans="1:10" ht="21" thickBot="1" x14ac:dyDescent="0.4">
      <c r="A2" s="4" t="s">
        <v>216</v>
      </c>
      <c r="B2" s="4" t="s">
        <v>7</v>
      </c>
      <c r="C2" s="4" t="s">
        <v>8</v>
      </c>
    </row>
    <row r="3" spans="1:10" ht="24.75" thickBot="1" x14ac:dyDescent="0.45">
      <c r="A3" s="7">
        <f ca="1">TODAY()</f>
        <v>44260</v>
      </c>
      <c r="B3" s="3" t="str">
        <f ca="1">TEXT(A3, "YYYY/MM/DD")</f>
        <v>2021/03/05</v>
      </c>
      <c r="C3" s="3" t="s">
        <v>324</v>
      </c>
    </row>
    <row r="4" spans="1:10" ht="24.75" thickBot="1" x14ac:dyDescent="0.45">
      <c r="A4" s="7">
        <f ca="1">TODAY()+1</f>
        <v>44261</v>
      </c>
      <c r="B4" s="3" t="str">
        <f t="shared" ref="B4:B7" ca="1" si="0">TEXT(A4, "YYYY/MM/DD")</f>
        <v>2021/03/06</v>
      </c>
      <c r="C4" s="3" t="s">
        <v>325</v>
      </c>
    </row>
    <row r="5" spans="1:10" ht="24.75" thickBot="1" x14ac:dyDescent="0.45">
      <c r="A5" s="7">
        <f ca="1">TODAY()+2</f>
        <v>44262</v>
      </c>
      <c r="B5" s="3" t="str">
        <f t="shared" ca="1" si="0"/>
        <v>2021/03/07</v>
      </c>
      <c r="C5" s="3" t="s">
        <v>326</v>
      </c>
    </row>
    <row r="6" spans="1:10" ht="24.75" thickBot="1" x14ac:dyDescent="0.45">
      <c r="A6" s="7">
        <f ca="1">TODAY()+3</f>
        <v>44263</v>
      </c>
      <c r="B6" s="3" t="str">
        <f t="shared" ca="1" si="0"/>
        <v>2021/03/08</v>
      </c>
      <c r="C6" s="3" t="s">
        <v>327</v>
      </c>
    </row>
    <row r="7" spans="1:10" ht="24.75" thickBot="1" x14ac:dyDescent="0.45">
      <c r="A7" s="7">
        <f ca="1">TODAY()+4</f>
        <v>44264</v>
      </c>
      <c r="B7" s="3" t="str">
        <f t="shared" ca="1" si="0"/>
        <v>2021/03/09</v>
      </c>
      <c r="C7" s="3" t="s">
        <v>328</v>
      </c>
    </row>
    <row r="11" spans="1:10" ht="24" x14ac:dyDescent="0.4">
      <c r="A11" s="6" t="s">
        <v>329</v>
      </c>
    </row>
  </sheetData>
  <mergeCells count="1">
    <mergeCell ref="A1:C1"/>
  </mergeCells>
  <hyperlinks>
    <hyperlink ref="J1" location="Index!A1" tooltip="Click Here to Redirect To Index Page" display="Index!A1" xr:uid="{8B10801F-D063-4AB1-B3AF-7DB48EB4F02A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86516-DB75-4304-9816-811735B598FE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" bestFit="1" customWidth="1"/>
    <col min="2" max="2" width="17.5703125" bestFit="1" customWidth="1"/>
    <col min="3" max="3" width="46.7109375" bestFit="1" customWidth="1"/>
  </cols>
  <sheetData>
    <row r="1" spans="1:10" ht="24.75" thickBot="1" x14ac:dyDescent="0.45">
      <c r="A1" s="1" t="s">
        <v>330</v>
      </c>
      <c r="B1" s="2"/>
      <c r="C1" s="2"/>
      <c r="J1" s="18" t="s">
        <v>1133</v>
      </c>
    </row>
    <row r="2" spans="1:10" ht="21" thickBot="1" x14ac:dyDescent="0.4">
      <c r="A2" s="4" t="s">
        <v>216</v>
      </c>
      <c r="B2" s="4" t="s">
        <v>7</v>
      </c>
      <c r="C2" s="4" t="s">
        <v>8</v>
      </c>
    </row>
    <row r="3" spans="1:10" ht="24.75" thickBot="1" x14ac:dyDescent="0.45">
      <c r="A3" s="7">
        <f ca="1">TODAY()</f>
        <v>44260</v>
      </c>
      <c r="B3" s="3" t="str">
        <f ca="1">TEXT(A3, "MM/YYYY/DD")</f>
        <v>03/2021/05</v>
      </c>
      <c r="C3" s="3" t="s">
        <v>331</v>
      </c>
    </row>
    <row r="4" spans="1:10" ht="24.75" thickBot="1" x14ac:dyDescent="0.45">
      <c r="A4" s="7">
        <f ca="1">TODAY()+1</f>
        <v>44261</v>
      </c>
      <c r="B4" s="3" t="str">
        <f t="shared" ref="B4:B7" ca="1" si="0">TEXT(A4, "MM/YYYY/DD")</f>
        <v>03/2021/06</v>
      </c>
      <c r="C4" s="3" t="s">
        <v>332</v>
      </c>
    </row>
    <row r="5" spans="1:10" ht="24.75" thickBot="1" x14ac:dyDescent="0.45">
      <c r="A5" s="7">
        <f ca="1">TODAY()+2</f>
        <v>44262</v>
      </c>
      <c r="B5" s="3" t="str">
        <f t="shared" ca="1" si="0"/>
        <v>03/2021/07</v>
      </c>
      <c r="C5" s="3" t="s">
        <v>333</v>
      </c>
    </row>
    <row r="6" spans="1:10" ht="24.75" thickBot="1" x14ac:dyDescent="0.45">
      <c r="A6" s="7">
        <f ca="1">TODAY()+3</f>
        <v>44263</v>
      </c>
      <c r="B6" s="3" t="str">
        <f t="shared" ca="1" si="0"/>
        <v>03/2021/08</v>
      </c>
      <c r="C6" s="3" t="s">
        <v>334</v>
      </c>
    </row>
    <row r="7" spans="1:10" ht="24.75" thickBot="1" x14ac:dyDescent="0.45">
      <c r="A7" s="7">
        <f ca="1">TODAY()+4</f>
        <v>44264</v>
      </c>
      <c r="B7" s="3" t="str">
        <f t="shared" ca="1" si="0"/>
        <v>03/2021/09</v>
      </c>
      <c r="C7" s="3" t="s">
        <v>335</v>
      </c>
    </row>
    <row r="11" spans="1:10" ht="24" x14ac:dyDescent="0.4">
      <c r="A11" s="6" t="s">
        <v>336</v>
      </c>
    </row>
  </sheetData>
  <mergeCells count="1">
    <mergeCell ref="A1:C1"/>
  </mergeCells>
  <hyperlinks>
    <hyperlink ref="J1" location="Index!A1" tooltip="Click Here to Redirect To Index Page" display="Index!A1" xr:uid="{E52E485C-19F3-4962-A974-BA6C8213D901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30D4C-DE48-4637-8D22-B0BEE3FFA17B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" bestFit="1" customWidth="1"/>
    <col min="2" max="2" width="21.7109375" bestFit="1" customWidth="1"/>
  </cols>
  <sheetData>
    <row r="1" spans="1:10" ht="24.75" thickBot="1" x14ac:dyDescent="0.45">
      <c r="A1" s="1" t="s">
        <v>337</v>
      </c>
      <c r="B1" s="2"/>
      <c r="J1" s="18" t="s">
        <v>1133</v>
      </c>
    </row>
    <row r="2" spans="1:10" ht="21" thickBot="1" x14ac:dyDescent="0.4">
      <c r="A2" s="4" t="s">
        <v>216</v>
      </c>
      <c r="B2" s="4" t="s">
        <v>8</v>
      </c>
    </row>
    <row r="3" spans="1:10" ht="24.75" thickBot="1" x14ac:dyDescent="0.45">
      <c r="A3" s="7">
        <f ca="1">TODAY()</f>
        <v>44260</v>
      </c>
      <c r="B3" s="3" t="s">
        <v>338</v>
      </c>
    </row>
    <row r="4" spans="1:10" ht="24.75" thickBot="1" x14ac:dyDescent="0.45">
      <c r="A4" s="7">
        <f ca="1">TODAY()+1</f>
        <v>44261</v>
      </c>
      <c r="B4" s="3" t="s">
        <v>339</v>
      </c>
    </row>
    <row r="5" spans="1:10" ht="24.75" thickBot="1" x14ac:dyDescent="0.45">
      <c r="A5" s="7">
        <f ca="1">TODAY()+2</f>
        <v>44262</v>
      </c>
      <c r="B5" s="3" t="s">
        <v>340</v>
      </c>
    </row>
    <row r="6" spans="1:10" ht="24.75" thickBot="1" x14ac:dyDescent="0.45">
      <c r="A6" s="7">
        <f ca="1">TODAY()+3</f>
        <v>44263</v>
      </c>
      <c r="B6" s="3" t="s">
        <v>341</v>
      </c>
    </row>
    <row r="7" spans="1:10" ht="24.75" thickBot="1" x14ac:dyDescent="0.45">
      <c r="A7" s="7">
        <f ca="1">TODAY()+4</f>
        <v>44264</v>
      </c>
      <c r="B7" s="3" t="s">
        <v>342</v>
      </c>
    </row>
    <row r="11" spans="1:10" ht="24" x14ac:dyDescent="0.4">
      <c r="A11" s="6" t="s">
        <v>343</v>
      </c>
    </row>
  </sheetData>
  <mergeCells count="1">
    <mergeCell ref="A1:B1"/>
  </mergeCells>
  <hyperlinks>
    <hyperlink ref="J1" location="Index!A1" tooltip="Click Here to Redirect To Index Page" display="Index!A1" xr:uid="{AF5A8CE3-F87C-4D64-A374-1BF791DFA6E7}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3A304-35BD-48BD-9A27-9BFD9E91DA1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0.7109375" bestFit="1" customWidth="1"/>
  </cols>
  <sheetData>
    <row r="1" spans="1:10" ht="24.75" thickBot="1" x14ac:dyDescent="0.45">
      <c r="A1" s="1" t="s">
        <v>345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b">
        <f>OR(B3&gt;11,B3&lt;18)</f>
        <v>1</v>
      </c>
      <c r="D3" s="3" t="s">
        <v>346</v>
      </c>
    </row>
    <row r="4" spans="1:10" ht="24.75" thickBot="1" x14ac:dyDescent="0.45">
      <c r="A4" s="3" t="s">
        <v>2</v>
      </c>
      <c r="B4" s="3">
        <v>33</v>
      </c>
      <c r="C4" s="3" t="b">
        <f t="shared" ref="C4:C7" si="0">OR(B4&gt;11,B4&lt;18)</f>
        <v>1</v>
      </c>
      <c r="D4" s="3" t="s">
        <v>347</v>
      </c>
    </row>
    <row r="5" spans="1:10" ht="24.75" thickBot="1" x14ac:dyDescent="0.45">
      <c r="A5" s="3" t="s">
        <v>3</v>
      </c>
      <c r="B5" s="3">
        <v>44</v>
      </c>
      <c r="C5" s="3" t="b">
        <f t="shared" si="0"/>
        <v>1</v>
      </c>
      <c r="D5" s="3" t="s">
        <v>348</v>
      </c>
    </row>
    <row r="6" spans="1:10" ht="24.75" thickBot="1" x14ac:dyDescent="0.45">
      <c r="A6" s="3" t="s">
        <v>4</v>
      </c>
      <c r="B6" s="3">
        <v>55</v>
      </c>
      <c r="C6" s="3" t="b">
        <f t="shared" si="0"/>
        <v>1</v>
      </c>
      <c r="D6" s="3" t="s">
        <v>349</v>
      </c>
    </row>
    <row r="7" spans="1:10" ht="24.75" thickBot="1" x14ac:dyDescent="0.45">
      <c r="A7" s="3" t="s">
        <v>5</v>
      </c>
      <c r="B7" s="3">
        <v>66</v>
      </c>
      <c r="C7" s="3" t="b">
        <f t="shared" si="0"/>
        <v>1</v>
      </c>
      <c r="D7" s="3" t="s">
        <v>350</v>
      </c>
    </row>
    <row r="11" spans="1:10" ht="24" x14ac:dyDescent="0.4">
      <c r="A11" s="6" t="s">
        <v>351</v>
      </c>
    </row>
  </sheetData>
  <mergeCells count="1">
    <mergeCell ref="A1:D1"/>
  </mergeCells>
  <hyperlinks>
    <hyperlink ref="J1" location="Index!A1" tooltip="Click Here to Redirect To Index Page" display="Index!A1" xr:uid="{8120A632-1018-48FD-B26C-AA8C9D24C78E}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E9ACC-2C4C-46A1-A86B-59D81BC9ACF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33.140625" bestFit="1" customWidth="1"/>
  </cols>
  <sheetData>
    <row r="1" spans="1:10" ht="24.75" thickBot="1" x14ac:dyDescent="0.45">
      <c r="A1" s="1" t="s">
        <v>352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b">
        <f>AND(B3&gt;11,B3&lt;18)</f>
        <v>0</v>
      </c>
      <c r="D3" s="3" t="s">
        <v>353</v>
      </c>
    </row>
    <row r="4" spans="1:10" ht="24.75" thickBot="1" x14ac:dyDescent="0.45">
      <c r="A4" s="3" t="s">
        <v>2</v>
      </c>
      <c r="B4" s="3">
        <v>33</v>
      </c>
      <c r="C4" s="3" t="b">
        <f t="shared" ref="C4:C7" si="0">AND(B4&gt;11,B4&lt;18)</f>
        <v>0</v>
      </c>
      <c r="D4" s="3" t="s">
        <v>354</v>
      </c>
    </row>
    <row r="5" spans="1:10" ht="24.75" thickBot="1" x14ac:dyDescent="0.45">
      <c r="A5" s="3" t="s">
        <v>3</v>
      </c>
      <c r="B5" s="3">
        <v>44</v>
      </c>
      <c r="C5" s="3" t="b">
        <f t="shared" si="0"/>
        <v>0</v>
      </c>
      <c r="D5" s="3" t="s">
        <v>355</v>
      </c>
    </row>
    <row r="6" spans="1:10" ht="24.75" thickBot="1" x14ac:dyDescent="0.45">
      <c r="A6" s="3" t="s">
        <v>4</v>
      </c>
      <c r="B6" s="3">
        <v>55</v>
      </c>
      <c r="C6" s="3" t="b">
        <f t="shared" si="0"/>
        <v>0</v>
      </c>
      <c r="D6" s="3" t="s">
        <v>356</v>
      </c>
    </row>
    <row r="7" spans="1:10" ht="24.75" thickBot="1" x14ac:dyDescent="0.45">
      <c r="A7" s="3" t="s">
        <v>5</v>
      </c>
      <c r="B7" s="3">
        <v>66</v>
      </c>
      <c r="C7" s="3" t="b">
        <f t="shared" si="0"/>
        <v>0</v>
      </c>
      <c r="D7" s="3" t="s">
        <v>357</v>
      </c>
    </row>
    <row r="11" spans="1:10" ht="24" x14ac:dyDescent="0.4">
      <c r="A11" s="6" t="s">
        <v>358</v>
      </c>
    </row>
  </sheetData>
  <mergeCells count="1">
    <mergeCell ref="A1:D1"/>
  </mergeCells>
  <hyperlinks>
    <hyperlink ref="J1" location="Index!A1" tooltip="Click Here to Redirect To Index Page" display="Index!A1" xr:uid="{ABCD934D-695C-4F81-BB38-ADC89FDD9CF4}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B9F65-27A9-4409-BD4C-2A4B732DE10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23" bestFit="1" customWidth="1"/>
  </cols>
  <sheetData>
    <row r="1" spans="1:10" ht="24.75" thickBot="1" x14ac:dyDescent="0.45">
      <c r="A1" s="1" t="s">
        <v>359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b">
        <f>NOT(B3&gt;35)</f>
        <v>1</v>
      </c>
      <c r="D3" s="3" t="s">
        <v>360</v>
      </c>
    </row>
    <row r="4" spans="1:10" ht="24.75" thickBot="1" x14ac:dyDescent="0.45">
      <c r="A4" s="3" t="s">
        <v>2</v>
      </c>
      <c r="B4" s="3">
        <v>33</v>
      </c>
      <c r="C4" s="3" t="b">
        <f t="shared" ref="C4:C7" si="0">NOT(B4&gt;35)</f>
        <v>1</v>
      </c>
      <c r="D4" s="3" t="s">
        <v>361</v>
      </c>
    </row>
    <row r="5" spans="1:10" ht="24.75" thickBot="1" x14ac:dyDescent="0.45">
      <c r="A5" s="3" t="s">
        <v>3</v>
      </c>
      <c r="B5" s="3">
        <v>44</v>
      </c>
      <c r="C5" s="3" t="b">
        <f t="shared" si="0"/>
        <v>0</v>
      </c>
      <c r="D5" s="3" t="s">
        <v>362</v>
      </c>
    </row>
    <row r="6" spans="1:10" ht="24.75" thickBot="1" x14ac:dyDescent="0.45">
      <c r="A6" s="3" t="s">
        <v>4</v>
      </c>
      <c r="B6" s="3">
        <v>55</v>
      </c>
      <c r="C6" s="3" t="b">
        <f t="shared" si="0"/>
        <v>0</v>
      </c>
      <c r="D6" s="3" t="s">
        <v>363</v>
      </c>
    </row>
    <row r="7" spans="1:10" ht="24.75" thickBot="1" x14ac:dyDescent="0.45">
      <c r="A7" s="3" t="s">
        <v>5</v>
      </c>
      <c r="B7" s="3">
        <v>66</v>
      </c>
      <c r="C7" s="3" t="b">
        <f t="shared" si="0"/>
        <v>0</v>
      </c>
      <c r="D7" s="3" t="s">
        <v>364</v>
      </c>
    </row>
    <row r="11" spans="1:10" ht="24" x14ac:dyDescent="0.4">
      <c r="A11" s="6" t="s">
        <v>365</v>
      </c>
    </row>
  </sheetData>
  <mergeCells count="1">
    <mergeCell ref="A1:D1"/>
  </mergeCells>
  <hyperlinks>
    <hyperlink ref="J1" location="Index!A1" tooltip="Click Here to Redirect To Index Page" display="Index!A1" xr:uid="{D392891F-FDF6-4D34-BF6D-E24F28A562D9}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46920-EAD5-460D-AC8C-3F44F4976DD8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5703125" bestFit="1" customWidth="1"/>
    <col min="2" max="2" width="9.7109375" bestFit="1" customWidth="1"/>
    <col min="3" max="3" width="10.28515625" bestFit="1" customWidth="1"/>
    <col min="4" max="4" width="63.5703125" bestFit="1" customWidth="1"/>
  </cols>
  <sheetData>
    <row r="1" spans="1:10" ht="24.75" thickBot="1" x14ac:dyDescent="0.45">
      <c r="A1" s="1" t="s">
        <v>368</v>
      </c>
      <c r="B1" s="2"/>
      <c r="C1" s="2"/>
      <c r="D1" s="2"/>
      <c r="J1" s="18" t="s">
        <v>1133</v>
      </c>
    </row>
    <row r="2" spans="1:10" ht="21" thickBot="1" x14ac:dyDescent="0.4">
      <c r="A2" s="4" t="s">
        <v>366</v>
      </c>
      <c r="B2" s="4" t="s">
        <v>367</v>
      </c>
      <c r="C2" s="4" t="s">
        <v>7</v>
      </c>
      <c r="D2" s="4" t="s">
        <v>8</v>
      </c>
    </row>
    <row r="3" spans="1:10" ht="24.75" thickBot="1" x14ac:dyDescent="0.45">
      <c r="A3" s="3">
        <v>15</v>
      </c>
      <c r="B3" s="3">
        <v>22</v>
      </c>
      <c r="C3" s="3" t="str">
        <f>IF(OR(A3&gt;=35,B3&gt;=35),"PASS","FAIL")</f>
        <v>FAIL</v>
      </c>
      <c r="D3" s="3" t="s">
        <v>369</v>
      </c>
    </row>
    <row r="4" spans="1:10" ht="24.75" thickBot="1" x14ac:dyDescent="0.45">
      <c r="A4" s="3">
        <v>20</v>
      </c>
      <c r="B4" s="3">
        <v>38</v>
      </c>
      <c r="C4" s="3" t="str">
        <f t="shared" ref="C4:C7" si="0">IF(OR(A4&gt;=35,B4&gt;=35),"PASS","FAIL")</f>
        <v>PASS</v>
      </c>
      <c r="D4" s="3" t="s">
        <v>370</v>
      </c>
    </row>
    <row r="5" spans="1:10" ht="24.75" thickBot="1" x14ac:dyDescent="0.45">
      <c r="A5" s="3">
        <v>29</v>
      </c>
      <c r="B5" s="3">
        <v>17</v>
      </c>
      <c r="C5" s="3" t="str">
        <f t="shared" si="0"/>
        <v>FAIL</v>
      </c>
      <c r="D5" s="3" t="s">
        <v>371</v>
      </c>
    </row>
    <row r="6" spans="1:10" ht="24.75" thickBot="1" x14ac:dyDescent="0.45">
      <c r="A6" s="3">
        <v>78</v>
      </c>
      <c r="B6" s="3">
        <v>47</v>
      </c>
      <c r="C6" s="3" t="str">
        <f t="shared" si="0"/>
        <v>PASS</v>
      </c>
      <c r="D6" s="3" t="s">
        <v>372</v>
      </c>
    </row>
    <row r="7" spans="1:10" ht="24.75" thickBot="1" x14ac:dyDescent="0.45">
      <c r="A7" s="3">
        <v>34</v>
      </c>
      <c r="B7" s="3">
        <v>22</v>
      </c>
      <c r="C7" s="3" t="str">
        <f t="shared" si="0"/>
        <v>FAIL</v>
      </c>
      <c r="D7" s="3" t="s">
        <v>373</v>
      </c>
    </row>
    <row r="11" spans="1:10" ht="24" x14ac:dyDescent="0.4">
      <c r="A11" s="6" t="s">
        <v>374</v>
      </c>
    </row>
  </sheetData>
  <mergeCells count="1">
    <mergeCell ref="A1:D1"/>
  </mergeCells>
  <hyperlinks>
    <hyperlink ref="J1" location="Index!A1" tooltip="Click Here to Redirect To Index Page" display="Index!A1" xr:uid="{92DD2D6A-D937-47EA-83D3-5665EECE42AC}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E668F-0165-4B42-AEFC-FC3143A25292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3" bestFit="1" customWidth="1"/>
  </cols>
  <sheetData>
    <row r="1" spans="1:10" ht="24.75" thickBot="1" x14ac:dyDescent="0.45">
      <c r="A1" s="1" t="s">
        <v>375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str">
        <f>IF(B3&gt;150,"A","B")</f>
        <v>B</v>
      </c>
      <c r="D3" s="3" t="s">
        <v>376</v>
      </c>
    </row>
    <row r="4" spans="1:10" ht="24.75" thickBot="1" x14ac:dyDescent="0.45">
      <c r="A4" s="3" t="s">
        <v>2</v>
      </c>
      <c r="B4" s="3">
        <v>33</v>
      </c>
      <c r="C4" s="3" t="str">
        <f t="shared" ref="C4:C7" si="0">IF(B4&gt;150,"A","B")</f>
        <v>B</v>
      </c>
      <c r="D4" s="3" t="s">
        <v>377</v>
      </c>
    </row>
    <row r="5" spans="1:10" ht="24.75" thickBot="1" x14ac:dyDescent="0.45">
      <c r="A5" s="3" t="s">
        <v>3</v>
      </c>
      <c r="B5" s="3">
        <v>160</v>
      </c>
      <c r="C5" s="3" t="str">
        <f t="shared" si="0"/>
        <v>A</v>
      </c>
      <c r="D5" s="3" t="s">
        <v>378</v>
      </c>
    </row>
    <row r="6" spans="1:10" ht="24.75" thickBot="1" x14ac:dyDescent="0.45">
      <c r="A6" s="3" t="s">
        <v>4</v>
      </c>
      <c r="B6" s="3">
        <v>55</v>
      </c>
      <c r="C6" s="3" t="str">
        <f t="shared" si="0"/>
        <v>B</v>
      </c>
      <c r="D6" s="3" t="s">
        <v>379</v>
      </c>
    </row>
    <row r="7" spans="1:10" ht="24.75" thickBot="1" x14ac:dyDescent="0.45">
      <c r="A7" s="3" t="s">
        <v>5</v>
      </c>
      <c r="B7" s="3">
        <v>66</v>
      </c>
      <c r="C7" s="3" t="str">
        <f t="shared" si="0"/>
        <v>B</v>
      </c>
      <c r="D7" s="3" t="s">
        <v>380</v>
      </c>
    </row>
    <row r="11" spans="1:10" ht="24" x14ac:dyDescent="0.4">
      <c r="A11" s="6" t="s">
        <v>381</v>
      </c>
    </row>
  </sheetData>
  <mergeCells count="1">
    <mergeCell ref="A1:D1"/>
  </mergeCells>
  <hyperlinks>
    <hyperlink ref="J1" location="Index!A1" tooltip="Click Here to Redirect To Index Page" display="Index!A1" xr:uid="{F5330CF7-2E75-4491-B659-B77A46ABE05E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273F3-FA3E-4823-AEBB-988AEA5CA1E8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2.28515625" bestFit="1" customWidth="1"/>
    <col min="2" max="2" width="10.42578125" bestFit="1" customWidth="1"/>
    <col min="3" max="3" width="14.140625" bestFit="1" customWidth="1"/>
    <col min="4" max="4" width="40.5703125" bestFit="1" customWidth="1"/>
  </cols>
  <sheetData>
    <row r="1" spans="1:10" ht="24.75" thickBot="1" x14ac:dyDescent="0.45">
      <c r="A1" s="1" t="s">
        <v>384</v>
      </c>
      <c r="B1" s="2"/>
      <c r="C1" s="2"/>
      <c r="D1" s="2"/>
      <c r="J1" s="18" t="s">
        <v>1133</v>
      </c>
    </row>
    <row r="2" spans="1:10" ht="21" thickBot="1" x14ac:dyDescent="0.4">
      <c r="A2" s="4" t="s">
        <v>382</v>
      </c>
      <c r="B2" s="4" t="s">
        <v>383</v>
      </c>
      <c r="C2" s="4" t="s">
        <v>385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str">
        <f>IF(B3&gt;=35,"Pass","Fail")</f>
        <v>Fail</v>
      </c>
      <c r="D3" s="3" t="s">
        <v>386</v>
      </c>
    </row>
    <row r="4" spans="1:10" ht="24.75" thickBot="1" x14ac:dyDescent="0.45">
      <c r="A4" s="3" t="s">
        <v>2</v>
      </c>
      <c r="B4" s="3">
        <v>33</v>
      </c>
      <c r="C4" s="3" t="str">
        <f t="shared" ref="C4:C7" si="0">IF(B4&gt;=35,"Pass","Fail")</f>
        <v>Fail</v>
      </c>
      <c r="D4" s="3" t="s">
        <v>387</v>
      </c>
    </row>
    <row r="5" spans="1:10" ht="24.75" thickBot="1" x14ac:dyDescent="0.45">
      <c r="A5" s="3" t="s">
        <v>3</v>
      </c>
      <c r="B5" s="3">
        <v>44</v>
      </c>
      <c r="C5" s="3" t="str">
        <f t="shared" si="0"/>
        <v>Pass</v>
      </c>
      <c r="D5" s="3" t="s">
        <v>388</v>
      </c>
    </row>
    <row r="6" spans="1:10" ht="24.75" thickBot="1" x14ac:dyDescent="0.45">
      <c r="A6" s="3" t="s">
        <v>4</v>
      </c>
      <c r="B6" s="3">
        <v>55</v>
      </c>
      <c r="C6" s="3" t="str">
        <f t="shared" si="0"/>
        <v>Pass</v>
      </c>
      <c r="D6" s="3" t="s">
        <v>389</v>
      </c>
    </row>
    <row r="7" spans="1:10" ht="24.75" thickBot="1" x14ac:dyDescent="0.45">
      <c r="A7" s="3" t="s">
        <v>5</v>
      </c>
      <c r="B7" s="3">
        <v>66</v>
      </c>
      <c r="C7" s="3" t="str">
        <f t="shared" si="0"/>
        <v>Pass</v>
      </c>
      <c r="D7" s="3" t="s">
        <v>390</v>
      </c>
    </row>
    <row r="11" spans="1:10" ht="24" x14ac:dyDescent="0.4">
      <c r="A11" s="6" t="s">
        <v>391</v>
      </c>
    </row>
  </sheetData>
  <mergeCells count="1">
    <mergeCell ref="A1:D1"/>
  </mergeCells>
  <hyperlinks>
    <hyperlink ref="J1" location="Index!A1" tooltip="Click Here to Redirect To Index Page" display="Index!A1" xr:uid="{16F1EF2E-8F91-4E05-86DA-63E750FAAC66}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A19F0-B8A3-4C90-B66D-03F70D486B82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5.7109375" bestFit="1" customWidth="1"/>
    <col min="4" max="4" width="56.28515625" bestFit="1" customWidth="1"/>
  </cols>
  <sheetData>
    <row r="1" spans="1:10" ht="24.75" thickBot="1" x14ac:dyDescent="0.45">
      <c r="A1" s="1" t="s">
        <v>392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393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str">
        <f>IF(B3=MAX($B$3:$B$7),"First","")</f>
        <v/>
      </c>
      <c r="D3" s="3" t="s">
        <v>394</v>
      </c>
    </row>
    <row r="4" spans="1:10" ht="24.75" thickBot="1" x14ac:dyDescent="0.45">
      <c r="A4" s="3" t="s">
        <v>2</v>
      </c>
      <c r="B4" s="3">
        <v>33</v>
      </c>
      <c r="C4" s="3" t="str">
        <f t="shared" ref="C4:C7" si="0">IF(B4=MAX($B$3:$B$7),"First","")</f>
        <v/>
      </c>
      <c r="D4" s="3" t="s">
        <v>395</v>
      </c>
    </row>
    <row r="5" spans="1:10" ht="24.75" thickBot="1" x14ac:dyDescent="0.45">
      <c r="A5" s="3" t="s">
        <v>3</v>
      </c>
      <c r="B5" s="3">
        <v>44</v>
      </c>
      <c r="C5" s="3" t="str">
        <f t="shared" si="0"/>
        <v/>
      </c>
      <c r="D5" s="3" t="s">
        <v>396</v>
      </c>
    </row>
    <row r="6" spans="1:10" ht="24.75" thickBot="1" x14ac:dyDescent="0.45">
      <c r="A6" s="3" t="s">
        <v>4</v>
      </c>
      <c r="B6" s="3">
        <v>55</v>
      </c>
      <c r="C6" s="3" t="str">
        <f t="shared" si="0"/>
        <v/>
      </c>
      <c r="D6" s="3" t="s">
        <v>397</v>
      </c>
    </row>
    <row r="7" spans="1:10" ht="24.75" thickBot="1" x14ac:dyDescent="0.45">
      <c r="A7" s="3" t="s">
        <v>5</v>
      </c>
      <c r="B7" s="3">
        <v>66</v>
      </c>
      <c r="C7" s="3" t="str">
        <f t="shared" si="0"/>
        <v>First</v>
      </c>
      <c r="D7" s="3" t="s">
        <v>398</v>
      </c>
    </row>
    <row r="11" spans="1:10" ht="24" x14ac:dyDescent="0.4">
      <c r="A11" s="6" t="s">
        <v>399</v>
      </c>
    </row>
  </sheetData>
  <mergeCells count="1">
    <mergeCell ref="A1:D1"/>
  </mergeCells>
  <hyperlinks>
    <hyperlink ref="J1" location="Index!A1" tooltip="Click Here to Redirect To Index Page" display="Index!A1" xr:uid="{819F2008-C6D2-4866-9D08-B30CD0D110E4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DC56-AE8A-493A-B912-2A0B31208662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3" bestFit="1" customWidth="1"/>
    <col min="2" max="2" width="16.5703125" bestFit="1" customWidth="1"/>
    <col min="3" max="3" width="11" bestFit="1" customWidth="1"/>
    <col min="4" max="4" width="26.28515625" bestFit="1" customWidth="1"/>
  </cols>
  <sheetData>
    <row r="1" spans="1:10" ht="24.75" thickBot="1" x14ac:dyDescent="0.45">
      <c r="A1" s="1" t="s">
        <v>32</v>
      </c>
      <c r="B1" s="2"/>
      <c r="C1" s="2"/>
      <c r="D1" s="2"/>
      <c r="J1" s="18" t="s">
        <v>1133</v>
      </c>
    </row>
    <row r="2" spans="1:10" ht="21" thickBot="1" x14ac:dyDescent="0.4">
      <c r="A2" s="4" t="s">
        <v>33</v>
      </c>
      <c r="B2" s="4" t="s">
        <v>34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 t="s">
        <v>29</v>
      </c>
      <c r="C3" s="3" t="b">
        <f>EXACT(A3,B3)</f>
        <v>0</v>
      </c>
      <c r="D3" s="3" t="s">
        <v>35</v>
      </c>
    </row>
    <row r="4" spans="1:10" ht="24.75" thickBot="1" x14ac:dyDescent="0.45">
      <c r="A4" s="3" t="s">
        <v>2</v>
      </c>
      <c r="B4" s="3" t="s">
        <v>30</v>
      </c>
      <c r="C4" s="3" t="b">
        <f t="shared" ref="C4:C7" si="0">EXACT(A4,B4)</f>
        <v>0</v>
      </c>
      <c r="D4" s="3" t="s">
        <v>36</v>
      </c>
    </row>
    <row r="5" spans="1:10" ht="24.75" thickBot="1" x14ac:dyDescent="0.45">
      <c r="A5" s="3" t="s">
        <v>3</v>
      </c>
      <c r="B5" s="3" t="s">
        <v>3</v>
      </c>
      <c r="C5" s="3" t="b">
        <f t="shared" si="0"/>
        <v>1</v>
      </c>
      <c r="D5" s="3" t="s">
        <v>37</v>
      </c>
    </row>
    <row r="6" spans="1:10" ht="24.75" thickBot="1" x14ac:dyDescent="0.45">
      <c r="A6" s="3" t="s">
        <v>4</v>
      </c>
      <c r="B6" s="3">
        <v>12345</v>
      </c>
      <c r="C6" s="3" t="b">
        <f t="shared" si="0"/>
        <v>0</v>
      </c>
      <c r="D6" s="3" t="s">
        <v>38</v>
      </c>
    </row>
    <row r="7" spans="1:10" ht="24.75" thickBot="1" x14ac:dyDescent="0.45">
      <c r="A7" s="3" t="s">
        <v>5</v>
      </c>
      <c r="B7" s="3" t="s">
        <v>31</v>
      </c>
      <c r="C7" s="3" t="b">
        <f t="shared" si="0"/>
        <v>0</v>
      </c>
      <c r="D7" s="3" t="s">
        <v>39</v>
      </c>
    </row>
    <row r="11" spans="1:10" ht="24" x14ac:dyDescent="0.4">
      <c r="A11" s="6" t="s">
        <v>40</v>
      </c>
    </row>
  </sheetData>
  <mergeCells count="1">
    <mergeCell ref="A1:D1"/>
  </mergeCells>
  <hyperlinks>
    <hyperlink ref="J1" location="Index!A1" tooltip="Click Here to Redirect To Index Page" display="Index!A1" xr:uid="{7336ED79-75A9-42AC-B189-F58AE496CCC6}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21DCD-A58D-42D4-AF04-927B9F3D78F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5.42578125" bestFit="1" customWidth="1"/>
    <col min="4" max="4" width="55.140625" bestFit="1" customWidth="1"/>
  </cols>
  <sheetData>
    <row r="1" spans="1:10" ht="24.75" thickBot="1" x14ac:dyDescent="0.45">
      <c r="A1" s="1" t="s">
        <v>400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401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str">
        <f>IF(B3=MIN($B$3:$B$7),"Last","")</f>
        <v>Last</v>
      </c>
      <c r="D3" s="3" t="s">
        <v>402</v>
      </c>
    </row>
    <row r="4" spans="1:10" ht="24.75" thickBot="1" x14ac:dyDescent="0.45">
      <c r="A4" s="3" t="s">
        <v>2</v>
      </c>
      <c r="B4" s="3">
        <v>33</v>
      </c>
      <c r="C4" s="3" t="str">
        <f t="shared" ref="C4:C7" si="0">IF(B4=MIN($B$3:$B$7),"Last","")</f>
        <v/>
      </c>
      <c r="D4" s="3" t="s">
        <v>403</v>
      </c>
    </row>
    <row r="5" spans="1:10" ht="24.75" thickBot="1" x14ac:dyDescent="0.45">
      <c r="A5" s="3" t="s">
        <v>3</v>
      </c>
      <c r="B5" s="3">
        <v>44</v>
      </c>
      <c r="C5" s="3" t="str">
        <f t="shared" si="0"/>
        <v/>
      </c>
      <c r="D5" s="3" t="s">
        <v>404</v>
      </c>
    </row>
    <row r="6" spans="1:10" ht="24.75" thickBot="1" x14ac:dyDescent="0.45">
      <c r="A6" s="3" t="s">
        <v>4</v>
      </c>
      <c r="B6" s="3">
        <v>55</v>
      </c>
      <c r="C6" s="3" t="str">
        <f t="shared" si="0"/>
        <v/>
      </c>
      <c r="D6" s="3" t="s">
        <v>405</v>
      </c>
    </row>
    <row r="7" spans="1:10" ht="24.75" thickBot="1" x14ac:dyDescent="0.45">
      <c r="A7" s="3" t="s">
        <v>5</v>
      </c>
      <c r="B7" s="3">
        <v>66</v>
      </c>
      <c r="C7" s="3" t="str">
        <f t="shared" si="0"/>
        <v/>
      </c>
      <c r="D7" s="3" t="s">
        <v>406</v>
      </c>
    </row>
    <row r="11" spans="1:10" ht="24" x14ac:dyDescent="0.4">
      <c r="A11" s="6" t="s">
        <v>407</v>
      </c>
    </row>
  </sheetData>
  <mergeCells count="1">
    <mergeCell ref="A1:D1"/>
  </mergeCells>
  <hyperlinks>
    <hyperlink ref="J1" location="Index!A1" tooltip="Click Here to Redirect To Index Page" display="Index!A1" xr:uid="{B8B0E614-635E-492C-B1E3-3D7044F8EBD6}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A9495-A427-48D3-A1E2-99B8D9E97F0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2.28515625" bestFit="1" customWidth="1"/>
    <col min="2" max="2" width="11.5703125" bestFit="1" customWidth="1"/>
    <col min="3" max="3" width="9.7109375" bestFit="1" customWidth="1"/>
    <col min="4" max="4" width="14.140625" bestFit="1" customWidth="1"/>
    <col min="5" max="5" width="66.28515625" bestFit="1" customWidth="1"/>
  </cols>
  <sheetData>
    <row r="1" spans="1:10" ht="24.75" thickBot="1" x14ac:dyDescent="0.45">
      <c r="A1" s="1" t="s">
        <v>408</v>
      </c>
      <c r="B1" s="2"/>
      <c r="C1" s="2"/>
      <c r="D1" s="2"/>
      <c r="E1" s="2"/>
      <c r="J1" s="18" t="s">
        <v>1133</v>
      </c>
    </row>
    <row r="2" spans="1:10" ht="21" thickBot="1" x14ac:dyDescent="0.4">
      <c r="A2" s="4" t="s">
        <v>382</v>
      </c>
      <c r="B2" s="4" t="s">
        <v>366</v>
      </c>
      <c r="C2" s="4" t="s">
        <v>367</v>
      </c>
      <c r="D2" s="4" t="s">
        <v>385</v>
      </c>
      <c r="E2" s="4" t="s">
        <v>8</v>
      </c>
    </row>
    <row r="3" spans="1:10" ht="24.75" thickBot="1" x14ac:dyDescent="0.45">
      <c r="A3" s="3" t="s">
        <v>1</v>
      </c>
      <c r="B3" s="3">
        <v>45</v>
      </c>
      <c r="C3" s="3">
        <v>35</v>
      </c>
      <c r="D3" s="3" t="str">
        <f>IF(AND(B2&gt;=35,C2&gt;=35),"PASS","FAIL")</f>
        <v>PASS</v>
      </c>
      <c r="E3" s="3" t="s">
        <v>409</v>
      </c>
    </row>
    <row r="4" spans="1:10" ht="24.75" thickBot="1" x14ac:dyDescent="0.45">
      <c r="A4" s="3" t="s">
        <v>2</v>
      </c>
      <c r="B4" s="3">
        <v>25</v>
      </c>
      <c r="C4" s="3">
        <v>45</v>
      </c>
      <c r="D4" s="3" t="str">
        <f t="shared" ref="D4:D7" si="0">IF(AND(B3&gt;=35,C3&gt;=35),"PASS","FAIL")</f>
        <v>PASS</v>
      </c>
      <c r="E4" s="3" t="s">
        <v>410</v>
      </c>
    </row>
    <row r="5" spans="1:10" ht="24.75" thickBot="1" x14ac:dyDescent="0.45">
      <c r="A5" s="3" t="s">
        <v>3</v>
      </c>
      <c r="B5" s="3">
        <v>35</v>
      </c>
      <c r="C5" s="3">
        <v>15</v>
      </c>
      <c r="D5" s="3" t="str">
        <f t="shared" si="0"/>
        <v>FAIL</v>
      </c>
      <c r="E5" s="3" t="s">
        <v>411</v>
      </c>
    </row>
    <row r="6" spans="1:10" ht="24.75" thickBot="1" x14ac:dyDescent="0.45">
      <c r="A6" s="3" t="s">
        <v>4</v>
      </c>
      <c r="B6" s="3">
        <v>45</v>
      </c>
      <c r="C6" s="3">
        <v>35</v>
      </c>
      <c r="D6" s="3" t="str">
        <f t="shared" si="0"/>
        <v>FAIL</v>
      </c>
      <c r="E6" s="3" t="s">
        <v>412</v>
      </c>
    </row>
    <row r="7" spans="1:10" ht="24.75" thickBot="1" x14ac:dyDescent="0.45">
      <c r="A7" s="3" t="s">
        <v>5</v>
      </c>
      <c r="B7" s="3">
        <v>25</v>
      </c>
      <c r="C7" s="3">
        <v>35</v>
      </c>
      <c r="D7" s="3" t="str">
        <f t="shared" si="0"/>
        <v>PASS</v>
      </c>
      <c r="E7" s="3" t="s">
        <v>413</v>
      </c>
    </row>
    <row r="11" spans="1:10" ht="24" x14ac:dyDescent="0.4">
      <c r="A11" s="6" t="s">
        <v>414</v>
      </c>
    </row>
  </sheetData>
  <mergeCells count="1">
    <mergeCell ref="A1:E1"/>
  </mergeCells>
  <hyperlinks>
    <hyperlink ref="J1" location="Index!A1" tooltip="Click Here to Redirect To Index Page" display="Index!A1" xr:uid="{A9572D1C-8B8A-4AE6-8FB8-38C73FEA2C7F}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52441-A632-4225-A305-259F3883AE74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1.28515625" bestFit="1" customWidth="1"/>
    <col min="4" max="4" width="78.42578125" bestFit="1" customWidth="1"/>
  </cols>
  <sheetData>
    <row r="1" spans="1:10" ht="24.75" thickBot="1" x14ac:dyDescent="0.45">
      <c r="A1" s="1" t="s">
        <v>415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416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str">
        <f>IF(B3 &gt;=80, "A",IF(B3 &gt;=60, "B", IF(B3&lt;60, "C")))</f>
        <v>C</v>
      </c>
      <c r="D3" s="3" t="s">
        <v>417</v>
      </c>
    </row>
    <row r="4" spans="1:10" ht="24.75" thickBot="1" x14ac:dyDescent="0.45">
      <c r="A4" s="3" t="s">
        <v>2</v>
      </c>
      <c r="B4" s="3">
        <v>33</v>
      </c>
      <c r="C4" s="3" t="str">
        <f t="shared" ref="C4:C7" si="0">IF(B4 &gt;=80, "A",IF(B4 &gt;=60, "B", IF(B4&lt;60, "C")))</f>
        <v>C</v>
      </c>
      <c r="D4" s="3" t="s">
        <v>418</v>
      </c>
    </row>
    <row r="5" spans="1:10" ht="24.75" thickBot="1" x14ac:dyDescent="0.45">
      <c r="A5" s="3" t="s">
        <v>3</v>
      </c>
      <c r="B5" s="3">
        <v>44</v>
      </c>
      <c r="C5" s="3" t="str">
        <f t="shared" si="0"/>
        <v>C</v>
      </c>
      <c r="D5" s="3" t="s">
        <v>419</v>
      </c>
    </row>
    <row r="6" spans="1:10" ht="24.75" thickBot="1" x14ac:dyDescent="0.45">
      <c r="A6" s="3" t="s">
        <v>4</v>
      </c>
      <c r="B6" s="3">
        <v>55</v>
      </c>
      <c r="C6" s="3" t="str">
        <f t="shared" si="0"/>
        <v>C</v>
      </c>
      <c r="D6" s="3" t="s">
        <v>420</v>
      </c>
    </row>
    <row r="7" spans="1:10" ht="24.75" thickBot="1" x14ac:dyDescent="0.45">
      <c r="A7" s="3" t="s">
        <v>5</v>
      </c>
      <c r="B7" s="3">
        <v>66</v>
      </c>
      <c r="C7" s="3" t="str">
        <f t="shared" si="0"/>
        <v>B</v>
      </c>
      <c r="D7" s="3" t="s">
        <v>421</v>
      </c>
    </row>
    <row r="11" spans="1:10" ht="24" x14ac:dyDescent="0.4">
      <c r="A11" s="6" t="s">
        <v>422</v>
      </c>
    </row>
  </sheetData>
  <mergeCells count="1">
    <mergeCell ref="A1:D1"/>
  </mergeCells>
  <hyperlinks>
    <hyperlink ref="J1" location="Index!A1" tooltip="Click Here to Redirect To Index Page" display="Index!A1" xr:uid="{9235D4B6-A28B-4A67-BA6C-09E65E5FD8A9}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8A96-8225-4729-A382-3E4891DBAFD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3.85546875" bestFit="1" customWidth="1"/>
  </cols>
  <sheetData>
    <row r="1" spans="1:10" ht="24.75" thickBot="1" x14ac:dyDescent="0.45">
      <c r="A1" s="1" t="s">
        <v>423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MIN(B3:B$9)</f>
        <v>22</v>
      </c>
      <c r="D3" s="3" t="s">
        <v>424</v>
      </c>
    </row>
    <row r="4" spans="1:10" ht="24.75" thickBot="1" x14ac:dyDescent="0.45">
      <c r="A4" s="3" t="s">
        <v>2</v>
      </c>
      <c r="B4" s="3">
        <v>33</v>
      </c>
      <c r="C4" s="3">
        <f>MIN(B4:B$9)</f>
        <v>33</v>
      </c>
      <c r="D4" s="3" t="s">
        <v>425</v>
      </c>
    </row>
    <row r="5" spans="1:10" ht="24.75" thickBot="1" x14ac:dyDescent="0.45">
      <c r="A5" s="3" t="s">
        <v>3</v>
      </c>
      <c r="B5" s="3">
        <v>44</v>
      </c>
      <c r="C5" s="3">
        <f>MIN(B5:B$9)</f>
        <v>44</v>
      </c>
      <c r="D5" s="3" t="s">
        <v>426</v>
      </c>
    </row>
    <row r="6" spans="1:10" ht="24.75" thickBot="1" x14ac:dyDescent="0.45">
      <c r="A6" s="3" t="s">
        <v>4</v>
      </c>
      <c r="B6" s="3">
        <v>55</v>
      </c>
      <c r="C6" s="3">
        <f>MIN(B6:B$9)</f>
        <v>55</v>
      </c>
      <c r="D6" s="3" t="s">
        <v>427</v>
      </c>
    </row>
    <row r="7" spans="1:10" ht="24.75" thickBot="1" x14ac:dyDescent="0.45">
      <c r="A7" s="3" t="s">
        <v>5</v>
      </c>
      <c r="B7" s="3">
        <v>66</v>
      </c>
      <c r="C7" s="3">
        <f>MIN(B7:B$9)</f>
        <v>66</v>
      </c>
      <c r="D7" s="3" t="s">
        <v>428</v>
      </c>
    </row>
    <row r="11" spans="1:10" ht="24" x14ac:dyDescent="0.4">
      <c r="A11" s="6" t="s">
        <v>429</v>
      </c>
    </row>
  </sheetData>
  <mergeCells count="1">
    <mergeCell ref="A1:D1"/>
  </mergeCells>
  <hyperlinks>
    <hyperlink ref="J1" location="Index!A1" tooltip="Click Here to Redirect To Index Page" display="Index!A1" xr:uid="{8ED1B311-B883-479D-944A-A246236AB5D4}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94A3E-B305-4497-89B9-3003C9F1C02E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4.42578125" bestFit="1" customWidth="1"/>
  </cols>
  <sheetData>
    <row r="1" spans="1:10" ht="24.75" thickBot="1" x14ac:dyDescent="0.45">
      <c r="A1" s="1" t="s">
        <v>430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MAX(B3:B$9)</f>
        <v>66</v>
      </c>
      <c r="D3" s="3" t="s">
        <v>431</v>
      </c>
    </row>
    <row r="4" spans="1:10" ht="24.75" thickBot="1" x14ac:dyDescent="0.45">
      <c r="A4" s="3" t="s">
        <v>2</v>
      </c>
      <c r="B4" s="3">
        <v>33</v>
      </c>
      <c r="C4" s="3">
        <f>MAX(B4:B$9)</f>
        <v>66</v>
      </c>
      <c r="D4" s="3" t="s">
        <v>432</v>
      </c>
    </row>
    <row r="5" spans="1:10" ht="24.75" thickBot="1" x14ac:dyDescent="0.45">
      <c r="A5" s="3" t="s">
        <v>3</v>
      </c>
      <c r="B5" s="3">
        <v>44</v>
      </c>
      <c r="C5" s="3">
        <f>MAX(B5:B$9)</f>
        <v>66</v>
      </c>
      <c r="D5" s="3" t="s">
        <v>433</v>
      </c>
    </row>
    <row r="6" spans="1:10" ht="24.75" thickBot="1" x14ac:dyDescent="0.45">
      <c r="A6" s="3" t="s">
        <v>4</v>
      </c>
      <c r="B6" s="3">
        <v>55</v>
      </c>
      <c r="C6" s="3">
        <f>MAX(B6:B$9)</f>
        <v>66</v>
      </c>
      <c r="D6" s="3" t="s">
        <v>434</v>
      </c>
    </row>
    <row r="7" spans="1:10" ht="24.75" thickBot="1" x14ac:dyDescent="0.45">
      <c r="A7" s="3" t="s">
        <v>5</v>
      </c>
      <c r="B7" s="3">
        <v>66</v>
      </c>
      <c r="C7" s="3">
        <f>MAX(B7:B$9)</f>
        <v>66</v>
      </c>
      <c r="D7" s="3" t="s">
        <v>435</v>
      </c>
    </row>
    <row r="11" spans="1:10" ht="24" x14ac:dyDescent="0.4">
      <c r="A11" s="6" t="s">
        <v>436</v>
      </c>
    </row>
  </sheetData>
  <mergeCells count="1">
    <mergeCell ref="A1:D1"/>
  </mergeCells>
  <hyperlinks>
    <hyperlink ref="J1" location="Index!A1" tooltip="Click Here to Redirect To Index Page" display="Index!A1" xr:uid="{0EE77120-ED46-49F1-846B-0FC447FC6FEC}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E7058-C1CB-40CC-949C-81DDFE71B53E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9" bestFit="1" customWidth="1"/>
  </cols>
  <sheetData>
    <row r="1" spans="1:10" ht="24.75" thickBot="1" x14ac:dyDescent="0.45">
      <c r="A1" s="1" t="s">
        <v>437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SMALL($B$3:$B$7, ROW()-2)</f>
        <v>22</v>
      </c>
      <c r="D3" s="3" t="s">
        <v>438</v>
      </c>
    </row>
    <row r="4" spans="1:10" ht="24.75" thickBot="1" x14ac:dyDescent="0.45">
      <c r="A4" s="3" t="s">
        <v>2</v>
      </c>
      <c r="B4" s="3">
        <v>33</v>
      </c>
      <c r="C4" s="3">
        <f t="shared" ref="C4:C7" si="0">SMALL($B$3:$B$7, ROW()-2)</f>
        <v>33</v>
      </c>
      <c r="D4" s="3" t="s">
        <v>438</v>
      </c>
    </row>
    <row r="5" spans="1:10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438</v>
      </c>
    </row>
    <row r="6" spans="1:10" ht="24.75" thickBot="1" x14ac:dyDescent="0.45">
      <c r="A6" s="3" t="s">
        <v>4</v>
      </c>
      <c r="B6" s="3">
        <v>55</v>
      </c>
      <c r="C6" s="3">
        <f t="shared" si="0"/>
        <v>55</v>
      </c>
      <c r="D6" s="3" t="s">
        <v>438</v>
      </c>
    </row>
    <row r="7" spans="1:10" ht="24.75" thickBot="1" x14ac:dyDescent="0.45">
      <c r="A7" s="3" t="s">
        <v>5</v>
      </c>
      <c r="B7" s="3">
        <v>66</v>
      </c>
      <c r="C7" s="3">
        <f t="shared" si="0"/>
        <v>66</v>
      </c>
      <c r="D7" s="3" t="s">
        <v>438</v>
      </c>
    </row>
    <row r="11" spans="1:10" ht="24" x14ac:dyDescent="0.4">
      <c r="A11" s="6" t="s">
        <v>439</v>
      </c>
    </row>
  </sheetData>
  <mergeCells count="1">
    <mergeCell ref="A1:D1"/>
  </mergeCells>
  <hyperlinks>
    <hyperlink ref="J1" location="Index!A1" tooltip="Click Here to Redirect To Index Page" display="Index!A1" xr:uid="{AE6EB877-E0B1-4FC1-B8EA-92ECC65993EB}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0FCC6-8C29-4AFE-9FD9-9178D2E3B4F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9" bestFit="1" customWidth="1"/>
  </cols>
  <sheetData>
    <row r="1" spans="1:10" ht="24.75" thickBot="1" x14ac:dyDescent="0.45">
      <c r="A1" s="1" t="s">
        <v>440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LARGE($B$3:$B$7, ROW()-2)</f>
        <v>66</v>
      </c>
      <c r="D3" s="3" t="s">
        <v>441</v>
      </c>
    </row>
    <row r="4" spans="1:10" ht="24.75" thickBot="1" x14ac:dyDescent="0.45">
      <c r="A4" s="3" t="s">
        <v>2</v>
      </c>
      <c r="B4" s="3">
        <v>33</v>
      </c>
      <c r="C4" s="3">
        <f t="shared" ref="C4:C7" si="0">LARGE($B$3:$B$7, ROW()-2)</f>
        <v>55</v>
      </c>
      <c r="D4" s="3" t="s">
        <v>441</v>
      </c>
    </row>
    <row r="5" spans="1:10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441</v>
      </c>
    </row>
    <row r="6" spans="1:10" ht="24.75" thickBot="1" x14ac:dyDescent="0.45">
      <c r="A6" s="3" t="s">
        <v>4</v>
      </c>
      <c r="B6" s="3">
        <v>55</v>
      </c>
      <c r="C6" s="3">
        <f t="shared" si="0"/>
        <v>33</v>
      </c>
      <c r="D6" s="3" t="s">
        <v>441</v>
      </c>
    </row>
    <row r="7" spans="1:10" ht="24.75" thickBot="1" x14ac:dyDescent="0.45">
      <c r="A7" s="3" t="s">
        <v>5</v>
      </c>
      <c r="B7" s="3">
        <v>66</v>
      </c>
      <c r="C7" s="3">
        <f t="shared" si="0"/>
        <v>22</v>
      </c>
      <c r="D7" s="3" t="s">
        <v>441</v>
      </c>
    </row>
    <row r="11" spans="1:10" ht="24" x14ac:dyDescent="0.4">
      <c r="A11" s="6" t="s">
        <v>442</v>
      </c>
    </row>
  </sheetData>
  <mergeCells count="1">
    <mergeCell ref="A1:D1"/>
  </mergeCells>
  <hyperlinks>
    <hyperlink ref="J1" location="Index!A1" tooltip="Click Here to Redirect To Index Page" display="Index!A1" xr:uid="{E3D1C113-D38F-40B7-ACBF-354048613B8F}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B68FF-BE23-4E30-9D5C-70775544A282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9.42578125" bestFit="1" customWidth="1"/>
  </cols>
  <sheetData>
    <row r="1" spans="1:10" ht="24.75" thickBot="1" x14ac:dyDescent="0.45">
      <c r="A1" s="1" t="s">
        <v>443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COUNT(B3:B$9)</f>
        <v>5</v>
      </c>
      <c r="D3" s="3" t="s">
        <v>444</v>
      </c>
    </row>
    <row r="4" spans="1:10" ht="24.75" thickBot="1" x14ac:dyDescent="0.45">
      <c r="A4" s="3" t="s">
        <v>2</v>
      </c>
      <c r="B4" s="3">
        <v>33</v>
      </c>
      <c r="C4" s="3">
        <f>COUNT(B4:B$9)</f>
        <v>4</v>
      </c>
      <c r="D4" s="3" t="s">
        <v>445</v>
      </c>
    </row>
    <row r="5" spans="1:10" ht="24.75" thickBot="1" x14ac:dyDescent="0.45">
      <c r="A5" s="3" t="s">
        <v>3</v>
      </c>
      <c r="B5" s="3">
        <v>44</v>
      </c>
      <c r="C5" s="3">
        <f>COUNT(B5:B$9)</f>
        <v>3</v>
      </c>
      <c r="D5" s="3" t="s">
        <v>446</v>
      </c>
    </row>
    <row r="6" spans="1:10" ht="24.75" thickBot="1" x14ac:dyDescent="0.45">
      <c r="A6" s="3" t="s">
        <v>4</v>
      </c>
      <c r="B6" s="3">
        <v>55</v>
      </c>
      <c r="C6" s="3">
        <f>COUNT(B6:B$9)</f>
        <v>2</v>
      </c>
      <c r="D6" s="3" t="s">
        <v>447</v>
      </c>
    </row>
    <row r="7" spans="1:10" ht="24.75" thickBot="1" x14ac:dyDescent="0.45">
      <c r="A7" s="3" t="s">
        <v>5</v>
      </c>
      <c r="B7" s="3">
        <v>66</v>
      </c>
      <c r="C7" s="3">
        <f>COUNT(B7:B$9)</f>
        <v>1</v>
      </c>
      <c r="D7" s="3" t="s">
        <v>448</v>
      </c>
    </row>
    <row r="11" spans="1:10" ht="24" x14ac:dyDescent="0.4">
      <c r="A11" s="6" t="s">
        <v>449</v>
      </c>
    </row>
  </sheetData>
  <mergeCells count="1">
    <mergeCell ref="A1:D1"/>
  </mergeCells>
  <hyperlinks>
    <hyperlink ref="J1" location="Index!A1" tooltip="Click Here to Redirect To Index Page" display="Index!A1" xr:uid="{9FEA0C07-DD14-4D2E-9C7B-10713CE0265D}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0073-3E05-42CE-AF4A-F0263A0E3EE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1.140625" bestFit="1" customWidth="1"/>
  </cols>
  <sheetData>
    <row r="1" spans="1:10" ht="24.75" thickBot="1" x14ac:dyDescent="0.45">
      <c r="A1" s="1" t="s">
        <v>450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COUNTIF($A3:$A$7,A3)</f>
        <v>2</v>
      </c>
      <c r="C3" s="3" t="s">
        <v>451</v>
      </c>
    </row>
    <row r="4" spans="1:10" ht="24.75" thickBot="1" x14ac:dyDescent="0.45">
      <c r="A4" s="3" t="s">
        <v>2</v>
      </c>
      <c r="B4" s="3">
        <f>COUNTIF($A4:$A$7,A4)</f>
        <v>1</v>
      </c>
      <c r="C4" s="3" t="s">
        <v>452</v>
      </c>
    </row>
    <row r="5" spans="1:10" ht="24.75" thickBot="1" x14ac:dyDescent="0.45">
      <c r="A5" s="3" t="s">
        <v>1</v>
      </c>
      <c r="B5" s="3">
        <f>COUNTIF($A5:$A$7,A5)</f>
        <v>1</v>
      </c>
      <c r="C5" s="3" t="s">
        <v>453</v>
      </c>
    </row>
    <row r="6" spans="1:10" ht="24.75" thickBot="1" x14ac:dyDescent="0.45">
      <c r="A6" s="3" t="s">
        <v>4</v>
      </c>
      <c r="B6" s="3">
        <f>COUNTIF($A6:$A$7,A6)</f>
        <v>1</v>
      </c>
      <c r="C6" s="3" t="s">
        <v>454</v>
      </c>
    </row>
    <row r="7" spans="1:10" ht="24.75" thickBot="1" x14ac:dyDescent="0.45">
      <c r="A7" s="3" t="s">
        <v>5</v>
      </c>
      <c r="B7" s="3">
        <f>COUNTIF($A7:$A$7,A7)</f>
        <v>1</v>
      </c>
      <c r="C7" s="3" t="s">
        <v>455</v>
      </c>
    </row>
    <row r="11" spans="1:10" ht="24" x14ac:dyDescent="0.4">
      <c r="A11" s="6" t="s">
        <v>456</v>
      </c>
    </row>
  </sheetData>
  <mergeCells count="1">
    <mergeCell ref="A1:C1"/>
  </mergeCells>
  <hyperlinks>
    <hyperlink ref="J1" location="Index!A1" tooltip="Click Here to Redirect To Index Page" display="Index!A1" xr:uid="{CC69528B-493B-48EA-BA46-965048296BD6}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96A08-38B3-43FB-B779-FAC7C8E73A7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31.7109375" bestFit="1" customWidth="1"/>
  </cols>
  <sheetData>
    <row r="1" spans="1:10" ht="24.75" thickBot="1" x14ac:dyDescent="0.45">
      <c r="A1" s="1" t="s">
        <v>457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COUNTA(A3:A$7)</f>
        <v>5</v>
      </c>
      <c r="C3" s="3" t="s">
        <v>458</v>
      </c>
    </row>
    <row r="4" spans="1:10" ht="24.75" thickBot="1" x14ac:dyDescent="0.45">
      <c r="A4" s="3" t="s">
        <v>2</v>
      </c>
      <c r="B4" s="3">
        <f>COUNTA(A4:A$7)</f>
        <v>4</v>
      </c>
      <c r="C4" s="3" t="s">
        <v>459</v>
      </c>
    </row>
    <row r="5" spans="1:10" ht="24.75" thickBot="1" x14ac:dyDescent="0.45">
      <c r="A5" s="3">
        <v>12345</v>
      </c>
      <c r="B5" s="3">
        <f>COUNTA(A5:A$7)</f>
        <v>3</v>
      </c>
      <c r="C5" s="3" t="s">
        <v>460</v>
      </c>
    </row>
    <row r="6" spans="1:10" ht="24.75" thickBot="1" x14ac:dyDescent="0.45">
      <c r="A6" s="3" t="s">
        <v>4</v>
      </c>
      <c r="B6" s="3">
        <f>COUNTA(A6:A$7)</f>
        <v>2</v>
      </c>
      <c r="C6" s="3" t="s">
        <v>461</v>
      </c>
    </row>
    <row r="7" spans="1:10" ht="24.75" thickBot="1" x14ac:dyDescent="0.45">
      <c r="A7" s="3" t="s">
        <v>5</v>
      </c>
      <c r="B7" s="3">
        <f>COUNTA(A7:A$7)</f>
        <v>1</v>
      </c>
      <c r="C7" s="3" t="s">
        <v>462</v>
      </c>
    </row>
    <row r="11" spans="1:10" ht="24" x14ac:dyDescent="0.4">
      <c r="A11" s="6" t="s">
        <v>463</v>
      </c>
    </row>
  </sheetData>
  <mergeCells count="1">
    <mergeCell ref="A1:C1"/>
  </mergeCells>
  <hyperlinks>
    <hyperlink ref="J1" location="Index!A1" tooltip="Click Here to Redirect To Index Page" display="Index!A1" xr:uid="{69087779-A5C0-42EC-B57C-9C7500EE8B96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C9076-0A1F-4D9B-8198-87105D196A2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21.7109375" bestFit="1" customWidth="1"/>
    <col min="2" max="2" width="21.28515625" bestFit="1" customWidth="1"/>
    <col min="3" max="3" width="52.7109375" bestFit="1" customWidth="1"/>
  </cols>
  <sheetData>
    <row r="1" spans="1:10" ht="24.75" thickBot="1" x14ac:dyDescent="0.45">
      <c r="A1" s="1" t="s">
        <v>44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41</v>
      </c>
      <c r="B3" s="3" t="str">
        <f>SUBSTITUTE(A3,"Old","My",1)</f>
        <v>My Text</v>
      </c>
      <c r="C3" s="3" t="s">
        <v>45</v>
      </c>
    </row>
    <row r="4" spans="1:10" ht="24.75" thickBot="1" x14ac:dyDescent="0.45">
      <c r="A4" s="3" t="s">
        <v>1</v>
      </c>
      <c r="B4" s="3" t="str">
        <f>SUBSTITUTE(A4,"p","e",2)</f>
        <v>Apele</v>
      </c>
      <c r="C4" s="3" t="s">
        <v>46</v>
      </c>
    </row>
    <row r="5" spans="1:10" ht="24.75" thickBot="1" x14ac:dyDescent="0.45">
      <c r="A5" s="3" t="s">
        <v>2</v>
      </c>
      <c r="B5" s="3" t="str">
        <f>SUBSTITUTE(A5,"a"," ",1)</f>
        <v>B nana</v>
      </c>
      <c r="C5" s="3" t="s">
        <v>47</v>
      </c>
    </row>
    <row r="6" spans="1:10" ht="24.75" thickBot="1" x14ac:dyDescent="0.45">
      <c r="A6" s="3" t="s">
        <v>42</v>
      </c>
      <c r="B6" s="3" t="str">
        <f>SUBSTITUTE(A6,"e","e ",1)</f>
        <v>Provide Space</v>
      </c>
      <c r="C6" s="3" t="s">
        <v>48</v>
      </c>
    </row>
    <row r="7" spans="1:10" ht="24.75" thickBot="1" x14ac:dyDescent="0.45">
      <c r="A7" s="3" t="s">
        <v>43</v>
      </c>
      <c r="B7" s="3" t="str">
        <f>SUBSTITUTE(A7," ","",1)</f>
        <v>RemoveSpace</v>
      </c>
      <c r="C7" s="3" t="s">
        <v>49</v>
      </c>
    </row>
    <row r="11" spans="1:10" ht="24" x14ac:dyDescent="0.4">
      <c r="A11" s="6" t="s">
        <v>50</v>
      </c>
    </row>
  </sheetData>
  <mergeCells count="1">
    <mergeCell ref="A1:C1"/>
  </mergeCells>
  <hyperlinks>
    <hyperlink ref="J1" location="Index!A1" tooltip="Click Here to Redirect To Index Page" display="Index!A1" xr:uid="{9D410B87-0A2E-419A-979B-39224C5DF8DB}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5C1B9-A15D-4901-B428-1DCD955B70DB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4.85546875" bestFit="1" customWidth="1"/>
  </cols>
  <sheetData>
    <row r="1" spans="1:10" ht="24.75" thickBot="1" x14ac:dyDescent="0.45">
      <c r="A1" s="1" t="s">
        <v>464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COUNTIF(A3:A$7,"="&amp;"")</f>
        <v>0</v>
      </c>
      <c r="C3" s="3" t="s">
        <v>465</v>
      </c>
    </row>
    <row r="4" spans="1:10" ht="24.75" thickBot="1" x14ac:dyDescent="0.45">
      <c r="A4" s="3" t="s">
        <v>2</v>
      </c>
      <c r="B4" s="3">
        <f>COUNTIF(A4:A$7,"="&amp;"")</f>
        <v>0</v>
      </c>
      <c r="C4" s="3" t="s">
        <v>466</v>
      </c>
    </row>
    <row r="5" spans="1:10" ht="24.75" thickBot="1" x14ac:dyDescent="0.45">
      <c r="A5" s="3" t="s">
        <v>1</v>
      </c>
      <c r="B5" s="3">
        <f>COUNTIF(A5:A$7,"="&amp;"")</f>
        <v>0</v>
      </c>
      <c r="C5" s="3" t="s">
        <v>467</v>
      </c>
    </row>
    <row r="6" spans="1:10" ht="24.75" thickBot="1" x14ac:dyDescent="0.45">
      <c r="A6" s="3" t="s">
        <v>4</v>
      </c>
      <c r="B6" s="3">
        <f>COUNTIF(A6:A$7,"="&amp;"")</f>
        <v>0</v>
      </c>
      <c r="C6" s="3" t="s">
        <v>468</v>
      </c>
    </row>
    <row r="7" spans="1:10" ht="24.75" thickBot="1" x14ac:dyDescent="0.45">
      <c r="A7" s="3" t="s">
        <v>5</v>
      </c>
      <c r="B7" s="3">
        <f>COUNTIF(A7:A$7,"="&amp;"")</f>
        <v>0</v>
      </c>
      <c r="C7" s="3" t="s">
        <v>469</v>
      </c>
    </row>
    <row r="11" spans="1:10" ht="24" x14ac:dyDescent="0.4">
      <c r="A11" s="6" t="s">
        <v>470</v>
      </c>
    </row>
  </sheetData>
  <mergeCells count="1">
    <mergeCell ref="A1:C1"/>
  </mergeCells>
  <hyperlinks>
    <hyperlink ref="J1" location="Index!A1" tooltip="Click Here to Redirect To Index Page" display="Index!A1" xr:uid="{A340E095-5706-498D-8A6F-282A4858203B}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E45D3-71FF-4317-860F-71FE4E5DFBA4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6.28515625" bestFit="1" customWidth="1"/>
  </cols>
  <sheetData>
    <row r="1" spans="1:10" ht="24.75" thickBot="1" x14ac:dyDescent="0.45">
      <c r="A1" s="1" t="s">
        <v>471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COUNTIF(A3:A$7,"="&amp;"*")</f>
        <v>5</v>
      </c>
      <c r="C3" s="3" t="s">
        <v>472</v>
      </c>
    </row>
    <row r="4" spans="1:10" ht="24.75" thickBot="1" x14ac:dyDescent="0.45">
      <c r="A4" s="3" t="s">
        <v>2</v>
      </c>
      <c r="B4" s="3">
        <f>COUNTIF(A4:A$7,"="&amp;"*")</f>
        <v>4</v>
      </c>
      <c r="C4" s="3" t="s">
        <v>473</v>
      </c>
    </row>
    <row r="5" spans="1:10" ht="24.75" thickBot="1" x14ac:dyDescent="0.45">
      <c r="A5" s="3" t="s">
        <v>1</v>
      </c>
      <c r="B5" s="3">
        <f>COUNTIF(A5:A$7,"="&amp;"*")</f>
        <v>3</v>
      </c>
      <c r="C5" s="3" t="s">
        <v>474</v>
      </c>
    </row>
    <row r="6" spans="1:10" ht="24.75" thickBot="1" x14ac:dyDescent="0.45">
      <c r="A6" s="3" t="s">
        <v>4</v>
      </c>
      <c r="B6" s="3">
        <f>COUNTIF(A6:A$7,"="&amp;"*")</f>
        <v>2</v>
      </c>
      <c r="C6" s="3" t="s">
        <v>475</v>
      </c>
    </row>
    <row r="7" spans="1:10" ht="24.75" thickBot="1" x14ac:dyDescent="0.45">
      <c r="A7" s="3" t="s">
        <v>5</v>
      </c>
      <c r="B7" s="3">
        <f>COUNTIF(A7:A$7,"="&amp;"*")</f>
        <v>1</v>
      </c>
      <c r="C7" s="3" t="s">
        <v>476</v>
      </c>
    </row>
    <row r="11" spans="1:10" ht="24" x14ac:dyDescent="0.4">
      <c r="A11" s="6" t="s">
        <v>477</v>
      </c>
    </row>
  </sheetData>
  <mergeCells count="1">
    <mergeCell ref="A1:C1"/>
  </mergeCells>
  <hyperlinks>
    <hyperlink ref="J1" location="Index!A1" tooltip="Click Here to Redirect To Index Page" display="Index!A1" xr:uid="{8A82AD10-E79C-448D-8907-3DD3340CFF92}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6F18-DBBD-42BE-8EF4-7E1F45F72F5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4.7109375" bestFit="1" customWidth="1"/>
  </cols>
  <sheetData>
    <row r="1" spans="1:10" ht="24.75" thickBot="1" x14ac:dyDescent="0.45">
      <c r="A1" s="1" t="s">
        <v>478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COUNTIF(A3:$A$7,"???l*")</f>
        <v>1</v>
      </c>
      <c r="C3" s="3" t="s">
        <v>479</v>
      </c>
    </row>
    <row r="4" spans="1:10" ht="24.75" thickBot="1" x14ac:dyDescent="0.45">
      <c r="A4" s="3" t="s">
        <v>2</v>
      </c>
      <c r="B4" s="3">
        <f>COUNTIF(A4:$A$7,"???l*")</f>
        <v>0</v>
      </c>
      <c r="C4" s="3" t="s">
        <v>480</v>
      </c>
    </row>
    <row r="5" spans="1:10" ht="24.75" thickBot="1" x14ac:dyDescent="0.45">
      <c r="A5" s="3" t="s">
        <v>3</v>
      </c>
      <c r="B5" s="3">
        <f>COUNTIF(A5:$A$7,"???l*")</f>
        <v>0</v>
      </c>
      <c r="C5" s="3" t="s">
        <v>481</v>
      </c>
    </row>
    <row r="6" spans="1:10" ht="24.75" thickBot="1" x14ac:dyDescent="0.45">
      <c r="A6" s="3" t="s">
        <v>4</v>
      </c>
      <c r="B6" s="3">
        <f>COUNTIF(A6:$A$7,"???l*")</f>
        <v>0</v>
      </c>
      <c r="C6" s="3" t="s">
        <v>482</v>
      </c>
    </row>
    <row r="7" spans="1:10" ht="24.75" thickBot="1" x14ac:dyDescent="0.45">
      <c r="A7" s="3" t="s">
        <v>5</v>
      </c>
      <c r="B7" s="3">
        <f>COUNTIF(A7:$A$7,"???l*")</f>
        <v>0</v>
      </c>
      <c r="C7" s="3" t="s">
        <v>483</v>
      </c>
    </row>
    <row r="11" spans="1:10" ht="24" x14ac:dyDescent="0.4">
      <c r="A11" s="6" t="s">
        <v>484</v>
      </c>
    </row>
  </sheetData>
  <mergeCells count="1">
    <mergeCell ref="A1:C1"/>
  </mergeCells>
  <hyperlinks>
    <hyperlink ref="J1" location="Index!A1" tooltip="Click Here to Redirect To Index Page" display="Index!A1" xr:uid="{4DBA8094-E783-4EFD-867A-AF123EFA1CC2}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9AF5B-F1C6-4DC0-B515-66EC046F0DB4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5.42578125" bestFit="1" customWidth="1"/>
  </cols>
  <sheetData>
    <row r="1" spans="1:10" ht="24.75" thickBot="1" x14ac:dyDescent="0.45">
      <c r="A1" s="1" t="s">
        <v>485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COUNTIF(A3:$A$7,"*pp*")</f>
        <v>1</v>
      </c>
      <c r="C3" s="3" t="s">
        <v>486</v>
      </c>
    </row>
    <row r="4" spans="1:10" ht="24.75" thickBot="1" x14ac:dyDescent="0.45">
      <c r="A4" s="3" t="s">
        <v>2</v>
      </c>
      <c r="B4" s="3">
        <f>COUNTIF(A4:$A$7,"*pp*")</f>
        <v>0</v>
      </c>
      <c r="C4" s="3" t="s">
        <v>487</v>
      </c>
    </row>
    <row r="5" spans="1:10" ht="24.75" thickBot="1" x14ac:dyDescent="0.45">
      <c r="A5" s="3" t="s">
        <v>3</v>
      </c>
      <c r="B5" s="3">
        <f>COUNTIF(A5:$A$7,"*pp*")</f>
        <v>0</v>
      </c>
      <c r="C5" s="3" t="s">
        <v>488</v>
      </c>
    </row>
    <row r="6" spans="1:10" ht="24.75" thickBot="1" x14ac:dyDescent="0.45">
      <c r="A6" s="3" t="s">
        <v>4</v>
      </c>
      <c r="B6" s="3">
        <f>COUNTIF(A6:$A$7,"*pp*")</f>
        <v>0</v>
      </c>
      <c r="C6" s="3" t="s">
        <v>489</v>
      </c>
    </row>
    <row r="7" spans="1:10" ht="24.75" thickBot="1" x14ac:dyDescent="0.45">
      <c r="A7" s="3" t="s">
        <v>5</v>
      </c>
      <c r="B7" s="3">
        <f>COUNTIF(A7:$A$7,"*pp*")</f>
        <v>0</v>
      </c>
      <c r="C7" s="3" t="s">
        <v>490</v>
      </c>
    </row>
    <row r="11" spans="1:10" ht="24" x14ac:dyDescent="0.4">
      <c r="A11" s="6" t="s">
        <v>491</v>
      </c>
    </row>
  </sheetData>
  <mergeCells count="1">
    <mergeCell ref="A1:C1"/>
  </mergeCells>
  <hyperlinks>
    <hyperlink ref="J1" location="Index!A1" tooltip="Click Here to Redirect To Index Page" display="Index!A1" xr:uid="{E4AE87BA-A75C-4EC8-BDAE-8DD78CB9BF4E}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B12FB-6D01-46B2-A7C5-9FB268D2B6A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4.140625" bestFit="1" customWidth="1"/>
  </cols>
  <sheetData>
    <row r="1" spans="1:10" ht="24.75" thickBot="1" x14ac:dyDescent="0.45">
      <c r="A1" s="1" t="s">
        <v>492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COUNTIF(A3:$A$7,"*a??")</f>
        <v>2</v>
      </c>
      <c r="C3" s="3" t="s">
        <v>493</v>
      </c>
    </row>
    <row r="4" spans="1:10" ht="24.75" thickBot="1" x14ac:dyDescent="0.45">
      <c r="A4" s="3" t="s">
        <v>2</v>
      </c>
      <c r="B4" s="3">
        <f>COUNTIF(A4:$A$7,"*a??")</f>
        <v>2</v>
      </c>
      <c r="C4" s="3" t="s">
        <v>494</v>
      </c>
    </row>
    <row r="5" spans="1:10" ht="24.75" thickBot="1" x14ac:dyDescent="0.45">
      <c r="A5" s="3" t="s">
        <v>3</v>
      </c>
      <c r="B5" s="3">
        <f>COUNTIF(A5:$A$7,"*a??")</f>
        <v>1</v>
      </c>
      <c r="C5" s="3" t="s">
        <v>495</v>
      </c>
    </row>
    <row r="6" spans="1:10" ht="24.75" thickBot="1" x14ac:dyDescent="0.45">
      <c r="A6" s="3" t="s">
        <v>4</v>
      </c>
      <c r="B6" s="3">
        <f>COUNTIF(A6:$A$7,"*a??")</f>
        <v>1</v>
      </c>
      <c r="C6" s="3" t="s">
        <v>496</v>
      </c>
    </row>
    <row r="7" spans="1:10" ht="24.75" thickBot="1" x14ac:dyDescent="0.45">
      <c r="A7" s="3" t="s">
        <v>5</v>
      </c>
      <c r="B7" s="3">
        <f>COUNTIF(A7:$A$7,"*a??")</f>
        <v>1</v>
      </c>
      <c r="C7" s="3" t="s">
        <v>497</v>
      </c>
    </row>
    <row r="11" spans="1:10" ht="24" x14ac:dyDescent="0.4">
      <c r="A11" s="6" t="s">
        <v>498</v>
      </c>
    </row>
  </sheetData>
  <mergeCells count="1">
    <mergeCell ref="A1:C1"/>
  </mergeCells>
  <hyperlinks>
    <hyperlink ref="J1" location="Index!A1" tooltip="Click Here to Redirect To Index Page" display="Index!A1" xr:uid="{53528EAE-3008-42D3-9099-BBA877F4633B}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024FA-FBAE-430D-831F-6E70BDB0CBC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4.140625" bestFit="1" customWidth="1"/>
  </cols>
  <sheetData>
    <row r="1" spans="1:10" ht="24.75" thickBot="1" x14ac:dyDescent="0.45">
      <c r="A1" s="1" t="s">
        <v>499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COUNTIF(A3:$A$7,"??a*")</f>
        <v>2</v>
      </c>
      <c r="C3" s="3" t="s">
        <v>500</v>
      </c>
    </row>
    <row r="4" spans="1:10" ht="24.75" thickBot="1" x14ac:dyDescent="0.45">
      <c r="A4" s="3" t="s">
        <v>2</v>
      </c>
      <c r="B4" s="3">
        <f>COUNTIF(A4:$A$7,"??a*")</f>
        <v>2</v>
      </c>
      <c r="C4" s="3" t="s">
        <v>501</v>
      </c>
    </row>
    <row r="5" spans="1:10" ht="24.75" thickBot="1" x14ac:dyDescent="0.45">
      <c r="A5" s="3" t="s">
        <v>3</v>
      </c>
      <c r="B5" s="3">
        <f>COUNTIF(A5:$A$7,"??a*")</f>
        <v>2</v>
      </c>
      <c r="C5" s="3" t="s">
        <v>502</v>
      </c>
    </row>
    <row r="6" spans="1:10" ht="24.75" thickBot="1" x14ac:dyDescent="0.45">
      <c r="A6" s="3" t="s">
        <v>4</v>
      </c>
      <c r="B6" s="3">
        <f>COUNTIF(A6:$A$7,"??a*")</f>
        <v>1</v>
      </c>
      <c r="C6" s="3" t="s">
        <v>503</v>
      </c>
    </row>
    <row r="7" spans="1:10" ht="24.75" thickBot="1" x14ac:dyDescent="0.45">
      <c r="A7" s="3" t="s">
        <v>5</v>
      </c>
      <c r="B7" s="3">
        <f>COUNTIF(A7:$A$7,"??a*")</f>
        <v>0</v>
      </c>
      <c r="C7" s="3" t="s">
        <v>504</v>
      </c>
    </row>
    <row r="11" spans="1:10" ht="24" x14ac:dyDescent="0.4">
      <c r="A11" s="6" t="s">
        <v>505</v>
      </c>
    </row>
  </sheetData>
  <mergeCells count="1">
    <mergeCell ref="A1:C1"/>
  </mergeCells>
  <hyperlinks>
    <hyperlink ref="J1" location="Index!A1" tooltip="Click Here to Redirect To Index Page" display="Index!A1" xr:uid="{3E8FE4AB-064F-4D50-872F-E68572FB9DFD}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1514F-B0BD-4938-871C-5BF00849E8B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3.85546875" bestFit="1" customWidth="1"/>
  </cols>
  <sheetData>
    <row r="1" spans="1:10" ht="24.75" thickBot="1" x14ac:dyDescent="0.45">
      <c r="A1" s="1" t="s">
        <v>506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COUNTIF(A3:$A$7,"A*e")</f>
        <v>2</v>
      </c>
      <c r="C3" s="3" t="s">
        <v>507</v>
      </c>
    </row>
    <row r="4" spans="1:10" ht="24.75" thickBot="1" x14ac:dyDescent="0.45">
      <c r="A4" s="3" t="s">
        <v>2</v>
      </c>
      <c r="B4" s="3">
        <f>COUNTIF(A4:$A$7,"A*e")</f>
        <v>1</v>
      </c>
      <c r="C4" s="3" t="s">
        <v>508</v>
      </c>
    </row>
    <row r="5" spans="1:10" ht="24.75" thickBot="1" x14ac:dyDescent="0.45">
      <c r="A5" s="3" t="s">
        <v>3</v>
      </c>
      <c r="B5" s="3">
        <f>COUNTIF(A5:$A$7,"A*e")</f>
        <v>1</v>
      </c>
      <c r="C5" s="3" t="s">
        <v>509</v>
      </c>
    </row>
    <row r="6" spans="1:10" ht="24.75" thickBot="1" x14ac:dyDescent="0.45">
      <c r="A6" s="3" t="s">
        <v>4</v>
      </c>
      <c r="B6" s="3">
        <f>COUNTIF(A6:$A$7,"A*e")</f>
        <v>1</v>
      </c>
      <c r="C6" s="3" t="s">
        <v>510</v>
      </c>
    </row>
    <row r="7" spans="1:10" ht="24.75" thickBot="1" x14ac:dyDescent="0.45">
      <c r="A7" s="3" t="s">
        <v>1</v>
      </c>
      <c r="B7" s="3">
        <f>COUNTIF(A7:$A$7,"A*e")</f>
        <v>1</v>
      </c>
      <c r="C7" s="3" t="s">
        <v>511</v>
      </c>
    </row>
    <row r="11" spans="1:10" ht="24" x14ac:dyDescent="0.4">
      <c r="A11" s="6" t="s">
        <v>512</v>
      </c>
    </row>
  </sheetData>
  <mergeCells count="1">
    <mergeCell ref="A1:C1"/>
  </mergeCells>
  <hyperlinks>
    <hyperlink ref="J1" location="Index!A1" tooltip="Click Here to Redirect To Index Page" display="Index!A1" xr:uid="{F6FA6196-CE75-4355-8378-CDF7819D03EE}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40547-09EE-4D3A-87CC-850A4B91CF5B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1.140625" bestFit="1" customWidth="1"/>
  </cols>
  <sheetData>
    <row r="1" spans="1:10" ht="24.75" thickBot="1" x14ac:dyDescent="0.45">
      <c r="A1" s="1" t="s">
        <v>513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COUNTIF(A$1:A$10,A3)</f>
        <v>2</v>
      </c>
      <c r="C3" s="3" t="s">
        <v>514</v>
      </c>
    </row>
    <row r="4" spans="1:10" ht="24.75" thickBot="1" x14ac:dyDescent="0.45">
      <c r="A4" s="3" t="s">
        <v>2</v>
      </c>
      <c r="B4" s="3">
        <f t="shared" ref="B4:B7" si="0">COUNTIF(A$1:A$10,A4)</f>
        <v>1</v>
      </c>
      <c r="C4" s="3" t="s">
        <v>515</v>
      </c>
    </row>
    <row r="5" spans="1:10" ht="24.75" thickBot="1" x14ac:dyDescent="0.45">
      <c r="A5" s="3" t="s">
        <v>3</v>
      </c>
      <c r="B5" s="3">
        <f t="shared" si="0"/>
        <v>1</v>
      </c>
      <c r="C5" s="3" t="s">
        <v>516</v>
      </c>
    </row>
    <row r="6" spans="1:10" ht="24.75" thickBot="1" x14ac:dyDescent="0.45">
      <c r="A6" s="3" t="s">
        <v>1</v>
      </c>
      <c r="B6" s="3">
        <f t="shared" si="0"/>
        <v>2</v>
      </c>
      <c r="C6" s="3" t="s">
        <v>517</v>
      </c>
    </row>
    <row r="7" spans="1:10" ht="24.75" thickBot="1" x14ac:dyDescent="0.45">
      <c r="A7" s="3" t="s">
        <v>5</v>
      </c>
      <c r="B7" s="3">
        <f t="shared" si="0"/>
        <v>1</v>
      </c>
      <c r="C7" s="3" t="s">
        <v>518</v>
      </c>
    </row>
    <row r="11" spans="1:10" ht="24" x14ac:dyDescent="0.4">
      <c r="A11" s="6" t="s">
        <v>519</v>
      </c>
    </row>
  </sheetData>
  <mergeCells count="1">
    <mergeCell ref="A1:C1"/>
  </mergeCells>
  <hyperlinks>
    <hyperlink ref="J1" location="Index!A1" tooltip="Click Here to Redirect To Index Page" display="Index!A1" xr:uid="{3142E68F-E4DF-4829-9321-13FC6C70DF76}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F53FA-1BA3-4183-8420-2AE34B579A6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46.7109375" bestFit="1" customWidth="1"/>
  </cols>
  <sheetData>
    <row r="1" spans="1:10" ht="24.75" thickBot="1" x14ac:dyDescent="0.45">
      <c r="A1" s="1" t="s">
        <v>520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COUNTIF(A3:A$7,"&lt;&gt;"&amp;"")</f>
        <v>4</v>
      </c>
      <c r="C3" s="3" t="s">
        <v>521</v>
      </c>
    </row>
    <row r="4" spans="1:10" ht="24.75" thickBot="1" x14ac:dyDescent="0.45">
      <c r="A4" s="3" t="s">
        <v>2</v>
      </c>
      <c r="B4" s="3">
        <f>COUNTIF(A4:A$7,"&lt;&gt;"&amp;"")</f>
        <v>3</v>
      </c>
      <c r="C4" s="3" t="s">
        <v>522</v>
      </c>
    </row>
    <row r="5" spans="1:10" ht="24.75" thickBot="1" x14ac:dyDescent="0.45">
      <c r="A5" s="3" t="s">
        <v>3</v>
      </c>
      <c r="B5" s="3">
        <f>COUNTIF(A5:A$7,"&lt;&gt;"&amp;"")</f>
        <v>2</v>
      </c>
      <c r="C5" s="3" t="s">
        <v>523</v>
      </c>
    </row>
    <row r="6" spans="1:10" ht="24.75" thickBot="1" x14ac:dyDescent="0.45">
      <c r="A6" s="3"/>
      <c r="B6" s="3">
        <f>COUNTIF(A6:A$7,"&lt;&gt;"&amp;"")</f>
        <v>1</v>
      </c>
      <c r="C6" s="3" t="s">
        <v>524</v>
      </c>
    </row>
    <row r="7" spans="1:10" ht="24.75" thickBot="1" x14ac:dyDescent="0.45">
      <c r="A7" s="3" t="s">
        <v>5</v>
      </c>
      <c r="B7" s="3">
        <f>COUNTIF(A7:A$7,"&lt;&gt;"&amp;"")</f>
        <v>1</v>
      </c>
      <c r="C7" s="3" t="s">
        <v>525</v>
      </c>
    </row>
    <row r="11" spans="1:10" ht="24" x14ac:dyDescent="0.4">
      <c r="A11" s="6" t="s">
        <v>526</v>
      </c>
    </row>
  </sheetData>
  <mergeCells count="1">
    <mergeCell ref="A1:C1"/>
  </mergeCells>
  <hyperlinks>
    <hyperlink ref="J1" location="Index!A1" tooltip="Click Here to Redirect To Index Page" display="Index!A1" xr:uid="{42697EC8-27D8-4BE2-B029-CE10F653F563}"/>
  </hyperlink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294BC-B352-4F32-B3BC-C98D4BA74BB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5.7109375" bestFit="1" customWidth="1"/>
    <col min="2" max="2" width="10.28515625" bestFit="1" customWidth="1"/>
    <col min="3" max="3" width="97.140625" bestFit="1" customWidth="1"/>
  </cols>
  <sheetData>
    <row r="1" spans="1:10" ht="24.75" thickBot="1" x14ac:dyDescent="0.45">
      <c r="A1" s="1" t="s">
        <v>527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7">
        <v>44216</v>
      </c>
      <c r="B3" s="3">
        <f ca="1">COUNTIF(OFFSET(A$3,0,0,COUNTA(A:A),1),A3)</f>
        <v>1</v>
      </c>
      <c r="C3" s="3" t="s">
        <v>528</v>
      </c>
    </row>
    <row r="4" spans="1:10" ht="24.75" thickBot="1" x14ac:dyDescent="0.45">
      <c r="A4" s="7">
        <v>44223</v>
      </c>
      <c r="B4" s="3">
        <f t="shared" ref="B4:B7" ca="1" si="0">COUNTIF(OFFSET(A$3,0,0,COUNTA(A:A),1),A4)</f>
        <v>1</v>
      </c>
      <c r="C4" s="3" t="s">
        <v>529</v>
      </c>
    </row>
    <row r="5" spans="1:10" ht="24.75" thickBot="1" x14ac:dyDescent="0.45">
      <c r="A5" s="7">
        <v>43857</v>
      </c>
      <c r="B5" s="3">
        <f t="shared" ca="1" si="0"/>
        <v>1</v>
      </c>
      <c r="C5" s="3" t="s">
        <v>530</v>
      </c>
    </row>
    <row r="6" spans="1:10" ht="24.75" thickBot="1" x14ac:dyDescent="0.45">
      <c r="A6" s="7">
        <v>36671</v>
      </c>
      <c r="B6" s="3">
        <f ca="1">COUNTIF(OFFSET(A$3,0,0,COUNTA(A:A),1),"&gt;=1/21/2020")</f>
        <v>3</v>
      </c>
      <c r="C6" s="3" t="s">
        <v>531</v>
      </c>
    </row>
    <row r="7" spans="1:10" ht="24.75" thickBot="1" x14ac:dyDescent="0.45">
      <c r="A7" s="7">
        <v>36550</v>
      </c>
      <c r="B7" s="3">
        <f t="shared" ca="1" si="0"/>
        <v>1</v>
      </c>
      <c r="C7" s="3" t="s">
        <v>532</v>
      </c>
    </row>
    <row r="11" spans="1:10" ht="24" x14ac:dyDescent="0.4">
      <c r="A11" s="6" t="s">
        <v>533</v>
      </c>
    </row>
  </sheetData>
  <mergeCells count="1">
    <mergeCell ref="A1:C1"/>
  </mergeCells>
  <hyperlinks>
    <hyperlink ref="J1" location="Index!A1" tooltip="Click Here to Redirect To Index Page" display="Index!A1" xr:uid="{DBFF598F-E49E-48C1-8C3F-1A1DC5FBA0CE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21498-ECCD-489B-BAA9-A59DE891DD22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25.42578125" bestFit="1" customWidth="1"/>
    <col min="2" max="2" width="10.28515625" bestFit="1" customWidth="1"/>
    <col min="3" max="3" width="39.140625" bestFit="1" customWidth="1"/>
  </cols>
  <sheetData>
    <row r="1" spans="1:10" ht="24.75" thickBot="1" x14ac:dyDescent="0.45">
      <c r="A1" s="1" t="s">
        <v>56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51</v>
      </c>
      <c r="B3" s="3">
        <f>SEARCH("Apple",A3,1)</f>
        <v>1</v>
      </c>
      <c r="C3" s="3" t="s">
        <v>57</v>
      </c>
    </row>
    <row r="4" spans="1:10" ht="24.75" thickBot="1" x14ac:dyDescent="0.45">
      <c r="A4" s="3" t="s">
        <v>52</v>
      </c>
      <c r="B4" s="3">
        <f t="shared" ref="B4:B7" si="0">SEARCH("Apple",A4,1)</f>
        <v>8</v>
      </c>
      <c r="C4" s="3" t="s">
        <v>58</v>
      </c>
    </row>
    <row r="5" spans="1:10" ht="24.75" thickBot="1" x14ac:dyDescent="0.45">
      <c r="A5" s="3" t="s">
        <v>53</v>
      </c>
      <c r="B5" s="3">
        <f t="shared" si="0"/>
        <v>8</v>
      </c>
      <c r="C5" s="3" t="s">
        <v>59</v>
      </c>
    </row>
    <row r="6" spans="1:10" ht="24.75" thickBot="1" x14ac:dyDescent="0.45">
      <c r="A6" s="3" t="s">
        <v>54</v>
      </c>
      <c r="B6" s="3">
        <f t="shared" si="0"/>
        <v>1</v>
      </c>
      <c r="C6" s="3" t="s">
        <v>60</v>
      </c>
    </row>
    <row r="7" spans="1:10" ht="24.75" thickBot="1" x14ac:dyDescent="0.45">
      <c r="A7" s="3" t="s">
        <v>55</v>
      </c>
      <c r="B7" s="3">
        <f t="shared" si="0"/>
        <v>5</v>
      </c>
      <c r="C7" s="3" t="s">
        <v>61</v>
      </c>
    </row>
    <row r="11" spans="1:10" ht="24" x14ac:dyDescent="0.4">
      <c r="A11" s="6" t="s">
        <v>62</v>
      </c>
    </row>
  </sheetData>
  <mergeCells count="1">
    <mergeCell ref="A1:C1"/>
  </mergeCells>
  <hyperlinks>
    <hyperlink ref="J1" location="Index!A1" tooltip="Click Here to Redirect To Index Page" display="Index!A1" xr:uid="{FF4B4FAD-36B0-42B7-8667-47FDD9C0B02B}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6A554-9792-4461-B5F5-FD042BD9353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78.7109375" bestFit="1" customWidth="1"/>
  </cols>
  <sheetData>
    <row r="1" spans="1:10" ht="24.75" thickBot="1" x14ac:dyDescent="0.45">
      <c r="A1" s="1" t="s">
        <v>534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COUNTIF(A$3:A$7,A3) + COUNTIF(A$3:A$7,A4)</f>
        <v>2</v>
      </c>
      <c r="C3" s="3" t="s">
        <v>535</v>
      </c>
    </row>
    <row r="4" spans="1:10" ht="24.75" thickBot="1" x14ac:dyDescent="0.45">
      <c r="A4" s="3" t="s">
        <v>2</v>
      </c>
      <c r="B4" s="3">
        <f t="shared" ref="B4:B7" si="0">COUNTIF(A$3:A$7,A4) + COUNTIF(A$3:A$7,A5)</f>
        <v>2</v>
      </c>
      <c r="C4" s="3" t="s">
        <v>536</v>
      </c>
    </row>
    <row r="5" spans="1:10" ht="24.75" thickBot="1" x14ac:dyDescent="0.45">
      <c r="A5" s="3" t="s">
        <v>3</v>
      </c>
      <c r="B5" s="3">
        <f t="shared" si="0"/>
        <v>2</v>
      </c>
      <c r="C5" s="3" t="s">
        <v>537</v>
      </c>
    </row>
    <row r="6" spans="1:10" ht="24.75" thickBot="1" x14ac:dyDescent="0.45">
      <c r="A6" s="3" t="s">
        <v>4</v>
      </c>
      <c r="B6" s="3">
        <f t="shared" si="0"/>
        <v>2</v>
      </c>
      <c r="C6" s="3" t="s">
        <v>538</v>
      </c>
    </row>
    <row r="7" spans="1:10" ht="24.75" thickBot="1" x14ac:dyDescent="0.45">
      <c r="A7" s="3" t="s">
        <v>5</v>
      </c>
      <c r="B7" s="3">
        <f>COUNTIF(A$3:A$7,A7) + COUNTIF(A$3:A$7,A3)</f>
        <v>2</v>
      </c>
      <c r="C7" s="3" t="s">
        <v>539</v>
      </c>
    </row>
    <row r="11" spans="1:10" ht="24" x14ac:dyDescent="0.4">
      <c r="A11" s="6" t="s">
        <v>540</v>
      </c>
    </row>
  </sheetData>
  <mergeCells count="1">
    <mergeCell ref="A1:C1"/>
  </mergeCells>
  <hyperlinks>
    <hyperlink ref="J1" location="Index!A1" tooltip="Click Here to Redirect To Index Page" display="Index!A1" xr:uid="{C3E1074D-E407-47DA-B037-B0DAAFF5B36B}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210A0-20FD-47CD-8E66-49434DA773EE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2.42578125" bestFit="1" customWidth="1"/>
  </cols>
  <sheetData>
    <row r="1" spans="1:10" ht="24.75" thickBot="1" x14ac:dyDescent="0.45">
      <c r="A1" s="1" t="s">
        <v>541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AVERAGE(B3:B$7)</f>
        <v>44</v>
      </c>
      <c r="D3" s="3" t="s">
        <v>542</v>
      </c>
    </row>
    <row r="4" spans="1:10" ht="24.75" thickBot="1" x14ac:dyDescent="0.45">
      <c r="A4" s="3" t="s">
        <v>2</v>
      </c>
      <c r="B4" s="3">
        <v>33</v>
      </c>
      <c r="C4" s="3">
        <f>AVERAGE(B4:B$7)</f>
        <v>49.5</v>
      </c>
      <c r="D4" s="3" t="s">
        <v>543</v>
      </c>
    </row>
    <row r="5" spans="1:10" ht="24.75" thickBot="1" x14ac:dyDescent="0.45">
      <c r="A5" s="3" t="s">
        <v>3</v>
      </c>
      <c r="B5" s="3">
        <v>44</v>
      </c>
      <c r="C5" s="3">
        <f>AVERAGE(B5:B$7)</f>
        <v>55</v>
      </c>
      <c r="D5" s="3" t="s">
        <v>544</v>
      </c>
    </row>
    <row r="6" spans="1:10" ht="24.75" thickBot="1" x14ac:dyDescent="0.45">
      <c r="A6" s="3" t="s">
        <v>4</v>
      </c>
      <c r="B6" s="3">
        <v>55</v>
      </c>
      <c r="C6" s="3">
        <f>AVERAGE(B6:B$7)</f>
        <v>60.5</v>
      </c>
      <c r="D6" s="3" t="s">
        <v>545</v>
      </c>
    </row>
    <row r="7" spans="1:10" ht="24.75" thickBot="1" x14ac:dyDescent="0.45">
      <c r="A7" s="3" t="s">
        <v>5</v>
      </c>
      <c r="B7" s="3">
        <v>66</v>
      </c>
      <c r="C7" s="3">
        <f>AVERAGE(B7:B$7)</f>
        <v>66</v>
      </c>
      <c r="D7" s="3" t="s">
        <v>546</v>
      </c>
    </row>
    <row r="11" spans="1:10" ht="24" x14ac:dyDescent="0.4">
      <c r="A11" s="6" t="s">
        <v>547</v>
      </c>
    </row>
  </sheetData>
  <mergeCells count="1">
    <mergeCell ref="A1:D1"/>
  </mergeCells>
  <hyperlinks>
    <hyperlink ref="J1" location="Index!A1" tooltip="Click Here to Redirect To Index Page" display="Index!A1" xr:uid="{C2A27294-4F85-4F9B-889E-41887A1F4E21}"/>
  </hyperlink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E4727-F5F4-4F42-8E46-3C8DAF4F23B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53.85546875" bestFit="1" customWidth="1"/>
  </cols>
  <sheetData>
    <row r="1" spans="1:10" ht="24.75" thickBot="1" x14ac:dyDescent="0.45">
      <c r="A1" s="1" t="s">
        <v>548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AVERAGEIF(A3:A$7,A3,B3:$B$7)</f>
        <v>22</v>
      </c>
      <c r="D3" s="3" t="s">
        <v>549</v>
      </c>
    </row>
    <row r="4" spans="1:10" ht="24.75" thickBot="1" x14ac:dyDescent="0.45">
      <c r="A4" s="3" t="s">
        <v>2</v>
      </c>
      <c r="B4" s="3">
        <v>33</v>
      </c>
      <c r="C4" s="3">
        <f>AVERAGEIF(A4:A$7,A4,B4:$B$7)</f>
        <v>33</v>
      </c>
      <c r="D4" s="3" t="s">
        <v>550</v>
      </c>
    </row>
    <row r="5" spans="1:10" ht="24.75" thickBot="1" x14ac:dyDescent="0.45">
      <c r="A5" s="3" t="s">
        <v>3</v>
      </c>
      <c r="B5" s="3">
        <v>44</v>
      </c>
      <c r="C5" s="3">
        <f>AVERAGEIF(A5:A$7,A5,B5:$B$7)</f>
        <v>44</v>
      </c>
      <c r="D5" s="3" t="s">
        <v>551</v>
      </c>
    </row>
    <row r="6" spans="1:10" ht="24.75" thickBot="1" x14ac:dyDescent="0.45">
      <c r="A6" s="3" t="s">
        <v>4</v>
      </c>
      <c r="B6" s="3">
        <v>55</v>
      </c>
      <c r="C6" s="3">
        <f>AVERAGEIF(A6:A$7,A6,B6:$B$7)</f>
        <v>55</v>
      </c>
      <c r="D6" s="3" t="s">
        <v>552</v>
      </c>
    </row>
    <row r="7" spans="1:10" ht="24.75" thickBot="1" x14ac:dyDescent="0.45">
      <c r="A7" s="3" t="s">
        <v>5</v>
      </c>
      <c r="B7" s="3">
        <v>66</v>
      </c>
      <c r="C7" s="3">
        <f>AVERAGEIF(A7:A$7,A7,B7:$B$7)</f>
        <v>66</v>
      </c>
      <c r="D7" s="3" t="s">
        <v>553</v>
      </c>
    </row>
    <row r="11" spans="1:10" ht="24" x14ac:dyDescent="0.4">
      <c r="A11" s="6" t="s">
        <v>554</v>
      </c>
    </row>
  </sheetData>
  <mergeCells count="1">
    <mergeCell ref="A1:D1"/>
  </mergeCells>
  <hyperlinks>
    <hyperlink ref="J1" location="Index!A1" tooltip="Click Here to Redirect To Index Page" display="Index!A1" xr:uid="{E4084B3C-77BA-4C81-80DC-DDD45642303F}"/>
  </hyperlink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C1909-3400-4AAC-A2F2-FC14FD57E1F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20.42578125" bestFit="1" customWidth="1"/>
    <col min="4" max="4" width="61.7109375" bestFit="1" customWidth="1"/>
  </cols>
  <sheetData>
    <row r="1" spans="1:10" ht="24.75" thickBot="1" x14ac:dyDescent="0.45">
      <c r="A1" s="1" t="s">
        <v>555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AVERAGEIF(A3:$A$7,"*pp*",B3:$B$7)</f>
        <v>47.666666666666664</v>
      </c>
      <c r="D3" s="3" t="s">
        <v>556</v>
      </c>
    </row>
    <row r="4" spans="1:10" ht="24.75" thickBot="1" x14ac:dyDescent="0.45">
      <c r="A4" s="3" t="s">
        <v>2</v>
      </c>
      <c r="B4" s="3">
        <v>33</v>
      </c>
      <c r="C4" s="3">
        <f>AVERAGEIF(A4:$A$7,"*pp*",B4:$B$7)</f>
        <v>60.5</v>
      </c>
      <c r="D4" s="3" t="s">
        <v>557</v>
      </c>
    </row>
    <row r="5" spans="1:10" ht="24.75" thickBot="1" x14ac:dyDescent="0.45">
      <c r="A5" s="3" t="s">
        <v>3</v>
      </c>
      <c r="B5" s="3">
        <v>44</v>
      </c>
      <c r="C5" s="3">
        <f>AVERAGEIF(A5:$A$7,"*pp*",B5:$B$7)</f>
        <v>60.5</v>
      </c>
      <c r="D5" s="3" t="s">
        <v>558</v>
      </c>
    </row>
    <row r="6" spans="1:10" ht="24.75" thickBot="1" x14ac:dyDescent="0.45">
      <c r="A6" s="3" t="s">
        <v>1</v>
      </c>
      <c r="B6" s="3">
        <v>55</v>
      </c>
      <c r="C6" s="3">
        <f>AVERAGEIF(A6:$A$7,"*pp*",B6:$B$7)</f>
        <v>60.5</v>
      </c>
      <c r="D6" s="3" t="s">
        <v>559</v>
      </c>
    </row>
    <row r="7" spans="1:10" ht="24.75" thickBot="1" x14ac:dyDescent="0.45">
      <c r="A7" s="3" t="s">
        <v>1</v>
      </c>
      <c r="B7" s="3">
        <v>66</v>
      </c>
      <c r="C7" s="3">
        <f>AVERAGEIF(A7:$A$7,"*pp*",B7:$B$7)</f>
        <v>66</v>
      </c>
      <c r="D7" s="3" t="s">
        <v>560</v>
      </c>
    </row>
    <row r="11" spans="1:10" ht="24" x14ac:dyDescent="0.4">
      <c r="A11" s="6" t="s">
        <v>561</v>
      </c>
    </row>
  </sheetData>
  <mergeCells count="1">
    <mergeCell ref="A1:D1"/>
  </mergeCells>
  <hyperlinks>
    <hyperlink ref="J1" location="Index!A1" tooltip="Click Here to Redirect To Index Page" display="Index!A1" xr:uid="{B97135BE-EFE0-43B9-86D5-60A9AA3953B5}"/>
  </hyperlink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CEF56-C776-447B-AE1F-5CE82A9C687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6.5703125" bestFit="1" customWidth="1"/>
  </cols>
  <sheetData>
    <row r="1" spans="1:10" ht="24.75" thickBot="1" x14ac:dyDescent="0.45">
      <c r="A1" s="1" t="s">
        <v>562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COUNT(CountFive)</f>
        <v>5</v>
      </c>
      <c r="D3" s="3" t="s">
        <v>563</v>
      </c>
    </row>
    <row r="4" spans="1:10" ht="24.75" thickBot="1" x14ac:dyDescent="0.45">
      <c r="A4" s="3" t="s">
        <v>569</v>
      </c>
      <c r="B4" s="3">
        <v>33</v>
      </c>
      <c r="C4" s="3">
        <f>COUNT(CountFour)</f>
        <v>4</v>
      </c>
      <c r="D4" s="3" t="s">
        <v>564</v>
      </c>
    </row>
    <row r="5" spans="1:10" ht="24.75" thickBot="1" x14ac:dyDescent="0.45">
      <c r="A5" s="3" t="s">
        <v>3</v>
      </c>
      <c r="B5" s="3">
        <v>44</v>
      </c>
      <c r="C5" s="3">
        <f>COUNT(CountThree)</f>
        <v>3</v>
      </c>
      <c r="D5" s="3" t="s">
        <v>565</v>
      </c>
    </row>
    <row r="6" spans="1:10" ht="24.75" thickBot="1" x14ac:dyDescent="0.45">
      <c r="A6" s="3" t="s">
        <v>4</v>
      </c>
      <c r="B6" s="3">
        <v>55</v>
      </c>
      <c r="C6" s="3">
        <f>COUNT(CountTwo)</f>
        <v>2</v>
      </c>
      <c r="D6" s="3" t="s">
        <v>566</v>
      </c>
    </row>
    <row r="7" spans="1:10" ht="24.75" thickBot="1" x14ac:dyDescent="0.45">
      <c r="A7" s="3" t="s">
        <v>5</v>
      </c>
      <c r="B7" s="3">
        <v>66</v>
      </c>
      <c r="C7" s="3">
        <f>COUNT(CountOne)</f>
        <v>1</v>
      </c>
      <c r="D7" s="3" t="s">
        <v>567</v>
      </c>
    </row>
    <row r="11" spans="1:10" ht="24" x14ac:dyDescent="0.4">
      <c r="A11" s="6" t="s">
        <v>568</v>
      </c>
    </row>
  </sheetData>
  <mergeCells count="1">
    <mergeCell ref="A1:D1"/>
  </mergeCells>
  <hyperlinks>
    <hyperlink ref="J1" location="Index!A1" tooltip="Click Here to Redirect To Index Page" display="Index!A1" xr:uid="{A7C1DD3D-8E65-4062-9631-1F371C933276}"/>
  </hyperlink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D963F-A1A8-48B5-A7A6-516648A61B5D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6" bestFit="1" customWidth="1"/>
  </cols>
  <sheetData>
    <row r="1" spans="1:10" ht="24.75" thickBot="1" x14ac:dyDescent="0.45">
      <c r="A1" s="1" t="s">
        <v>570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AVERAGEA(AverageAFive)</f>
        <v>44</v>
      </c>
      <c r="D3" s="3" t="s">
        <v>571</v>
      </c>
    </row>
    <row r="4" spans="1:10" ht="24.75" thickBot="1" x14ac:dyDescent="0.45">
      <c r="A4" s="3" t="s">
        <v>569</v>
      </c>
      <c r="B4" s="3">
        <v>33</v>
      </c>
      <c r="C4" s="3">
        <f>AVERAGEA(AverageAFour)</f>
        <v>49.5</v>
      </c>
      <c r="D4" s="3" t="s">
        <v>572</v>
      </c>
    </row>
    <row r="5" spans="1:10" ht="24.75" thickBot="1" x14ac:dyDescent="0.45">
      <c r="A5" s="3" t="s">
        <v>3</v>
      </c>
      <c r="B5" s="3">
        <v>44</v>
      </c>
      <c r="C5" s="3">
        <f>AVERAGEA(AverageAThree)</f>
        <v>55</v>
      </c>
      <c r="D5" s="3" t="s">
        <v>573</v>
      </c>
    </row>
    <row r="6" spans="1:10" ht="24.75" thickBot="1" x14ac:dyDescent="0.45">
      <c r="A6" s="3" t="s">
        <v>4</v>
      </c>
      <c r="B6" s="3">
        <v>55</v>
      </c>
      <c r="C6" s="3">
        <f>AVERAGEA(AverageATwo)</f>
        <v>60.5</v>
      </c>
      <c r="D6" s="3" t="s">
        <v>574</v>
      </c>
    </row>
    <row r="7" spans="1:10" ht="24.75" thickBot="1" x14ac:dyDescent="0.45">
      <c r="A7" s="3" t="s">
        <v>5</v>
      </c>
      <c r="B7" s="3">
        <v>66</v>
      </c>
      <c r="C7" s="3">
        <f>AVERAGEA(AverageAOne)</f>
        <v>66</v>
      </c>
      <c r="D7" s="3" t="s">
        <v>575</v>
      </c>
    </row>
    <row r="11" spans="1:10" ht="24" x14ac:dyDescent="0.4">
      <c r="A11" s="6" t="s">
        <v>576</v>
      </c>
    </row>
  </sheetData>
  <mergeCells count="1">
    <mergeCell ref="A1:D1"/>
  </mergeCells>
  <hyperlinks>
    <hyperlink ref="J1" location="Index!A1" tooltip="Click Here to Redirect To Index Page" display="Index!A1" xr:uid="{02A8D2A5-D72F-4D15-B8A6-590EED25722D}"/>
  </hyperlink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969CC-119E-4D61-A938-2E68B713680B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1.5703125" bestFit="1" customWidth="1"/>
  </cols>
  <sheetData>
    <row r="1" spans="1:10" ht="24.75" thickBot="1" x14ac:dyDescent="0.45">
      <c r="A1" s="1" t="s">
        <v>577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AVERAGE(AverageFive)</f>
        <v>44</v>
      </c>
      <c r="D3" s="3" t="s">
        <v>578</v>
      </c>
    </row>
    <row r="4" spans="1:10" ht="24.75" thickBot="1" x14ac:dyDescent="0.45">
      <c r="A4" s="3" t="s">
        <v>569</v>
      </c>
      <c r="B4" s="3">
        <v>33</v>
      </c>
      <c r="C4" s="3">
        <f>AVERAGE(AverageFour)</f>
        <v>49.5</v>
      </c>
      <c r="D4" s="3" t="s">
        <v>579</v>
      </c>
    </row>
    <row r="5" spans="1:10" ht="24.75" thickBot="1" x14ac:dyDescent="0.45">
      <c r="A5" s="3" t="s">
        <v>3</v>
      </c>
      <c r="B5" s="3">
        <v>44</v>
      </c>
      <c r="C5" s="3">
        <f>AVERAGE(AverageThree)</f>
        <v>55</v>
      </c>
      <c r="D5" s="3" t="s">
        <v>580</v>
      </c>
    </row>
    <row r="6" spans="1:10" ht="24.75" thickBot="1" x14ac:dyDescent="0.45">
      <c r="A6" s="3" t="s">
        <v>4</v>
      </c>
      <c r="B6" s="3">
        <v>55</v>
      </c>
      <c r="C6" s="3">
        <f>AVERAGE(AverageTwo)</f>
        <v>60.5</v>
      </c>
      <c r="D6" s="3" t="s">
        <v>581</v>
      </c>
    </row>
    <row r="7" spans="1:10" ht="24.75" thickBot="1" x14ac:dyDescent="0.45">
      <c r="A7" s="3" t="s">
        <v>5</v>
      </c>
      <c r="B7" s="3">
        <v>66</v>
      </c>
      <c r="C7" s="3">
        <f>AVERAGE(AverageOne)</f>
        <v>66</v>
      </c>
      <c r="D7" s="3" t="s">
        <v>582</v>
      </c>
    </row>
    <row r="11" spans="1:10" ht="24" x14ac:dyDescent="0.4">
      <c r="A11" s="6" t="s">
        <v>583</v>
      </c>
    </row>
  </sheetData>
  <mergeCells count="1">
    <mergeCell ref="A1:D1"/>
  </mergeCells>
  <hyperlinks>
    <hyperlink ref="J1" location="Index!A1" tooltip="Click Here to Redirect To Index Page" display="Index!A1" xr:uid="{6CC0CB3A-1703-486B-99B5-C09F3BA81979}"/>
  </hyperlink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C27D8-E3B9-4EA9-BB8D-11463462E9CE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2.85546875" bestFit="1" customWidth="1"/>
    <col min="4" max="4" width="136.28515625" bestFit="1" customWidth="1"/>
  </cols>
  <sheetData>
    <row r="1" spans="1:10" ht="24.75" thickBot="1" x14ac:dyDescent="0.45">
      <c r="A1" s="1" t="s">
        <v>584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AVERAGEIF($A3:$A$7,"Apple",$B3:$B$7) + AVERAGEIF($A3:$A$7,"Orange",$B3:$B$7)</f>
        <v>93.5</v>
      </c>
      <c r="D3" s="3" t="s">
        <v>585</v>
      </c>
    </row>
    <row r="4" spans="1:10" ht="24.75" thickBot="1" x14ac:dyDescent="0.45">
      <c r="A4" s="3" t="s">
        <v>2</v>
      </c>
      <c r="B4" s="3">
        <v>33</v>
      </c>
      <c r="C4" s="3">
        <f>AVERAGEIF($A4:$A$7,"Apple",$B4:$B$7) + AVERAGEIF($A4:$A$7,"Orange",$B4:$B$7)</f>
        <v>110</v>
      </c>
      <c r="D4" s="3" t="s">
        <v>586</v>
      </c>
    </row>
    <row r="5" spans="1:10" ht="24.75" thickBot="1" x14ac:dyDescent="0.45">
      <c r="A5" s="3" t="s">
        <v>3</v>
      </c>
      <c r="B5" s="3">
        <v>44</v>
      </c>
      <c r="C5" s="3">
        <f>AVERAGEIF($A5:$A$7,"Apple",$B5:$B$7) + AVERAGEIF($A5:$A$7,"Orange",$B5:$B$7)</f>
        <v>110</v>
      </c>
      <c r="D5" s="3" t="s">
        <v>587</v>
      </c>
    </row>
    <row r="6" spans="1:10" ht="24.75" thickBot="1" x14ac:dyDescent="0.45">
      <c r="A6" s="3" t="s">
        <v>1</v>
      </c>
      <c r="B6" s="3">
        <v>55</v>
      </c>
      <c r="C6" s="3">
        <f>AVERAGEIF($A6:$A$7,"Apple",$B6:$B$7) + AVERAGEIF($A6:$A$7,"Orange",$B6:$B$7)</f>
        <v>121</v>
      </c>
      <c r="D6" s="3" t="s">
        <v>588</v>
      </c>
    </row>
    <row r="7" spans="1:10" ht="24.75" thickBot="1" x14ac:dyDescent="0.45">
      <c r="A7" s="3" t="s">
        <v>3</v>
      </c>
      <c r="B7" s="3">
        <v>66</v>
      </c>
      <c r="C7" s="3">
        <f>AVERAGEIF($A7:$A$7,"Orange",$B7:$B$7) + AVERAGEIF($A7:$A$7,"Orange",$B7:$B$7)</f>
        <v>132</v>
      </c>
      <c r="D7" s="3" t="s">
        <v>590</v>
      </c>
    </row>
    <row r="11" spans="1:10" ht="24" x14ac:dyDescent="0.4">
      <c r="A11" s="6" t="s">
        <v>589</v>
      </c>
    </row>
  </sheetData>
  <mergeCells count="1">
    <mergeCell ref="A1:D1"/>
  </mergeCells>
  <hyperlinks>
    <hyperlink ref="J1" location="Index!A1" tooltip="Click Here to Redirect To Index Page" display="Index!A1" xr:uid="{93B022BC-AD8F-42CF-9958-BEFB128BE1B9}"/>
  </hyperlink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79921-242F-4DE4-ACEF-15CA26AA3063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1" bestFit="1" customWidth="1"/>
  </cols>
  <sheetData>
    <row r="1" spans="1:10" ht="24.75" thickBot="1" x14ac:dyDescent="0.45">
      <c r="A1" s="1" t="s">
        <v>591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COUNTA(CountAFive)</f>
        <v>5</v>
      </c>
      <c r="D3" s="3" t="s">
        <v>592</v>
      </c>
    </row>
    <row r="4" spans="1:10" ht="24.75" thickBot="1" x14ac:dyDescent="0.45">
      <c r="A4" s="3" t="s">
        <v>569</v>
      </c>
      <c r="B4" s="3">
        <v>33</v>
      </c>
      <c r="C4" s="3">
        <f>COUNTA(CountAFour)</f>
        <v>4</v>
      </c>
      <c r="D4" s="3" t="s">
        <v>593</v>
      </c>
    </row>
    <row r="5" spans="1:10" ht="24.75" thickBot="1" x14ac:dyDescent="0.45">
      <c r="A5" s="3" t="s">
        <v>3</v>
      </c>
      <c r="B5" s="3">
        <v>44</v>
      </c>
      <c r="C5" s="3">
        <f>COUNTA(CountAThree)</f>
        <v>3</v>
      </c>
      <c r="D5" s="3" t="s">
        <v>594</v>
      </c>
    </row>
    <row r="6" spans="1:10" ht="24.75" thickBot="1" x14ac:dyDescent="0.45">
      <c r="A6" s="3" t="s">
        <v>4</v>
      </c>
      <c r="B6" s="3">
        <v>55</v>
      </c>
      <c r="C6" s="3">
        <f>COUNTA(CountATwo)</f>
        <v>2</v>
      </c>
      <c r="D6" s="3" t="s">
        <v>595</v>
      </c>
    </row>
    <row r="7" spans="1:10" ht="24.75" thickBot="1" x14ac:dyDescent="0.45">
      <c r="A7" s="3" t="s">
        <v>5</v>
      </c>
      <c r="B7" s="3">
        <v>66</v>
      </c>
      <c r="C7" s="3">
        <f>COUNTA(CountAOne)</f>
        <v>1</v>
      </c>
      <c r="D7" s="3" t="s">
        <v>596</v>
      </c>
    </row>
    <row r="11" spans="1:10" ht="24" x14ac:dyDescent="0.4">
      <c r="A11" s="6" t="s">
        <v>597</v>
      </c>
    </row>
  </sheetData>
  <mergeCells count="1">
    <mergeCell ref="A1:D1"/>
  </mergeCells>
  <hyperlinks>
    <hyperlink ref="J1" location="Index!A1" tooltip="Click Here to Redirect To Index Page" display="Index!A1" xr:uid="{9A27BD9E-0A80-4EB3-9FF3-F86CD98DF3E0}"/>
  </hyperlink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266D1-7693-446D-AA81-13A044C4112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20.85546875" bestFit="1" customWidth="1"/>
    <col min="3" max="3" width="64" bestFit="1" customWidth="1"/>
  </cols>
  <sheetData>
    <row r="1" spans="1:10" ht="24.75" thickBot="1" x14ac:dyDescent="0.45">
      <c r="A1" s="1" t="s">
        <v>598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str">
        <f>ADDRESS(ROW(),1,1,TRUE,"Address")</f>
        <v>Address!$A$3</v>
      </c>
      <c r="C3" s="3" t="s">
        <v>599</v>
      </c>
    </row>
    <row r="4" spans="1:10" ht="24.75" thickBot="1" x14ac:dyDescent="0.45">
      <c r="A4" s="3" t="s">
        <v>2</v>
      </c>
      <c r="B4" s="3" t="str">
        <f t="shared" ref="B4:B7" si="0">ADDRESS(ROW(),1,1,TRUE,"Address")</f>
        <v>Address!$A$4</v>
      </c>
      <c r="C4" s="3" t="s">
        <v>599</v>
      </c>
    </row>
    <row r="5" spans="1:10" ht="24.75" thickBot="1" x14ac:dyDescent="0.45">
      <c r="A5" s="3" t="s">
        <v>3</v>
      </c>
      <c r="B5" s="3" t="str">
        <f t="shared" si="0"/>
        <v>Address!$A$5</v>
      </c>
      <c r="C5" s="3" t="s">
        <v>599</v>
      </c>
    </row>
    <row r="6" spans="1:10" ht="24.75" thickBot="1" x14ac:dyDescent="0.45">
      <c r="A6" s="3" t="s">
        <v>4</v>
      </c>
      <c r="B6" s="3" t="str">
        <f t="shared" si="0"/>
        <v>Address!$A$6</v>
      </c>
      <c r="C6" s="3" t="s">
        <v>599</v>
      </c>
    </row>
    <row r="7" spans="1:10" ht="24.75" thickBot="1" x14ac:dyDescent="0.45">
      <c r="A7" s="3" t="s">
        <v>5</v>
      </c>
      <c r="B7" s="3" t="str">
        <f t="shared" si="0"/>
        <v>Address!$A$7</v>
      </c>
      <c r="C7" s="3" t="s">
        <v>599</v>
      </c>
    </row>
    <row r="11" spans="1:10" ht="24" x14ac:dyDescent="0.4">
      <c r="A11" s="6" t="s">
        <v>600</v>
      </c>
    </row>
  </sheetData>
  <mergeCells count="1">
    <mergeCell ref="A1:C1"/>
  </mergeCells>
  <hyperlinks>
    <hyperlink ref="J1" location="Index!A1" tooltip="Click Here to Redirect To Index Page" display="Index!A1" xr:uid="{0EE76A7E-1CAC-44AE-96B5-9DFEF4A1BDD9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CB851-FC06-41D2-A285-74B42D068D99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6" bestFit="1" customWidth="1"/>
    <col min="2" max="2" width="10.28515625" bestFit="1" customWidth="1"/>
    <col min="3" max="3" width="20.85546875" bestFit="1" customWidth="1"/>
  </cols>
  <sheetData>
    <row r="1" spans="1:10" ht="24.75" thickBot="1" x14ac:dyDescent="0.45">
      <c r="A1" s="1" t="s">
        <v>68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63</v>
      </c>
      <c r="B3" s="3" t="str">
        <f>LEFT(A3,1)</f>
        <v>L</v>
      </c>
      <c r="C3" s="3" t="s">
        <v>69</v>
      </c>
    </row>
    <row r="4" spans="1:10" ht="24.75" thickBot="1" x14ac:dyDescent="0.45">
      <c r="A4" s="3" t="s">
        <v>64</v>
      </c>
      <c r="B4" s="3" t="str">
        <f>LEFT(A3,2)</f>
        <v>Le</v>
      </c>
      <c r="C4" s="3" t="s">
        <v>70</v>
      </c>
    </row>
    <row r="5" spans="1:10" ht="24.75" thickBot="1" x14ac:dyDescent="0.45">
      <c r="A5" s="3" t="s">
        <v>65</v>
      </c>
      <c r="B5" s="3" t="str">
        <f>LEFT(A3,3)</f>
        <v>Lef</v>
      </c>
      <c r="C5" s="3" t="s">
        <v>71</v>
      </c>
    </row>
    <row r="6" spans="1:10" ht="24.75" thickBot="1" x14ac:dyDescent="0.45">
      <c r="A6" s="3" t="s">
        <v>66</v>
      </c>
      <c r="B6" s="3" t="str">
        <f>LEFT(A3,4)</f>
        <v>Left</v>
      </c>
      <c r="C6" s="3" t="s">
        <v>72</v>
      </c>
    </row>
    <row r="7" spans="1:10" ht="24.75" thickBot="1" x14ac:dyDescent="0.45">
      <c r="A7" s="3" t="s">
        <v>67</v>
      </c>
      <c r="B7" s="3" t="str">
        <f>LEFT(A3,5)</f>
        <v xml:space="preserve">Left </v>
      </c>
      <c r="C7" s="3" t="s">
        <v>73</v>
      </c>
    </row>
    <row r="11" spans="1:10" ht="24" x14ac:dyDescent="0.4">
      <c r="A11" s="6" t="s">
        <v>74</v>
      </c>
    </row>
  </sheetData>
  <mergeCells count="1">
    <mergeCell ref="A1:C1"/>
  </mergeCells>
  <hyperlinks>
    <hyperlink ref="J1" location="Index!A1" tooltip="Click Here to Redirect To Index Page" display="Index!A1" xr:uid="{ADAC4094-7EFE-47F6-8829-E18B42E2A60B}"/>
  </hyperlink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999FF-4D0A-476F-9A3C-C8C7ED84262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14.5703125" bestFit="1" customWidth="1"/>
  </cols>
  <sheetData>
    <row r="1" spans="1:10" ht="24.75" thickBot="1" x14ac:dyDescent="0.45">
      <c r="A1" s="1" t="s">
        <v>601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ROW()</f>
        <v>3</v>
      </c>
      <c r="D3" s="3" t="s">
        <v>602</v>
      </c>
    </row>
    <row r="4" spans="1:10" ht="24.75" thickBot="1" x14ac:dyDescent="0.45">
      <c r="A4" s="3" t="s">
        <v>2</v>
      </c>
      <c r="B4" s="3">
        <v>33</v>
      </c>
      <c r="C4" s="3">
        <f>ROW()</f>
        <v>4</v>
      </c>
      <c r="D4" s="3" t="s">
        <v>602</v>
      </c>
    </row>
    <row r="5" spans="1:10" ht="24.75" thickBot="1" x14ac:dyDescent="0.45">
      <c r="A5" s="3" t="s">
        <v>3</v>
      </c>
      <c r="B5" s="3">
        <v>44</v>
      </c>
      <c r="C5" s="3">
        <f>ROW()</f>
        <v>5</v>
      </c>
      <c r="D5" s="3" t="s">
        <v>602</v>
      </c>
    </row>
    <row r="6" spans="1:10" ht="24.75" thickBot="1" x14ac:dyDescent="0.45">
      <c r="A6" s="3" t="s">
        <v>4</v>
      </c>
      <c r="B6" s="3">
        <v>55</v>
      </c>
      <c r="C6" s="3">
        <f>ROW()</f>
        <v>6</v>
      </c>
      <c r="D6" s="3" t="s">
        <v>602</v>
      </c>
    </row>
    <row r="7" spans="1:10" ht="24.75" thickBot="1" x14ac:dyDescent="0.45">
      <c r="A7" s="3" t="s">
        <v>5</v>
      </c>
      <c r="B7" s="3">
        <v>66</v>
      </c>
      <c r="C7" s="3">
        <f>ROW()</f>
        <v>7</v>
      </c>
      <c r="D7" s="3" t="s">
        <v>602</v>
      </c>
    </row>
    <row r="11" spans="1:10" ht="24" x14ac:dyDescent="0.4">
      <c r="A11" s="6" t="s">
        <v>603</v>
      </c>
    </row>
  </sheetData>
  <mergeCells count="1">
    <mergeCell ref="A1:D1"/>
  </mergeCells>
  <hyperlinks>
    <hyperlink ref="J1" location="Index!A1" tooltip="Click Here to Redirect To Index Page" display="Index!A1" xr:uid="{27C6E2F4-1E50-4298-BCEB-7C9429951660}"/>
  </hyperlink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F0830-63B0-4E6F-9680-B784693B323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7" bestFit="1" customWidth="1"/>
  </cols>
  <sheetData>
    <row r="1" spans="1:10" ht="24.75" thickBot="1" x14ac:dyDescent="0.45">
      <c r="A1" s="1" t="s">
        <v>604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ROWS(B3:B$7)</f>
        <v>5</v>
      </c>
      <c r="D3" s="3" t="s">
        <v>605</v>
      </c>
    </row>
    <row r="4" spans="1:10" ht="24.75" thickBot="1" x14ac:dyDescent="0.45">
      <c r="A4" s="3" t="s">
        <v>2</v>
      </c>
      <c r="B4" s="3">
        <v>33</v>
      </c>
      <c r="C4" s="3">
        <f>ROWS(B4:B$7)</f>
        <v>4</v>
      </c>
      <c r="D4" s="3" t="s">
        <v>606</v>
      </c>
    </row>
    <row r="5" spans="1:10" ht="24.75" thickBot="1" x14ac:dyDescent="0.45">
      <c r="A5" s="3" t="s">
        <v>3</v>
      </c>
      <c r="B5" s="3">
        <v>44</v>
      </c>
      <c r="C5" s="3">
        <f>ROWS(B5:B$7)</f>
        <v>3</v>
      </c>
      <c r="D5" s="3" t="s">
        <v>607</v>
      </c>
    </row>
    <row r="6" spans="1:10" ht="24.75" thickBot="1" x14ac:dyDescent="0.45">
      <c r="A6" s="3" t="s">
        <v>4</v>
      </c>
      <c r="B6" s="3">
        <v>55</v>
      </c>
      <c r="C6" s="3">
        <f>ROWS(B6:B$7)</f>
        <v>2</v>
      </c>
      <c r="D6" s="3" t="s">
        <v>608</v>
      </c>
    </row>
    <row r="7" spans="1:10" ht="24.75" thickBot="1" x14ac:dyDescent="0.45">
      <c r="A7" s="3" t="s">
        <v>5</v>
      </c>
      <c r="B7" s="3">
        <v>66</v>
      </c>
      <c r="C7" s="3">
        <f>ROWS(B7:B$7)</f>
        <v>1</v>
      </c>
      <c r="D7" s="3" t="s">
        <v>609</v>
      </c>
    </row>
    <row r="11" spans="1:10" ht="24" x14ac:dyDescent="0.4">
      <c r="A11" s="6" t="s">
        <v>610</v>
      </c>
    </row>
  </sheetData>
  <mergeCells count="1">
    <mergeCell ref="A1:D1"/>
  </mergeCells>
  <hyperlinks>
    <hyperlink ref="J1" location="Index!A1" tooltip="Click Here to Redirect To Index Page" display="Index!A1" xr:uid="{D53B681A-B10B-457E-B64A-A974A8A467FA}"/>
  </hyperlink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FDE21-F2B9-41D9-BF19-C68380091332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2" bestFit="1" customWidth="1"/>
  </cols>
  <sheetData>
    <row r="1" spans="1:10" ht="24.75" thickBot="1" x14ac:dyDescent="0.45">
      <c r="A1" s="1" t="s">
        <v>611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COLUMN()</f>
        <v>3</v>
      </c>
      <c r="D3" s="3" t="s">
        <v>612</v>
      </c>
    </row>
    <row r="4" spans="1:10" ht="24.75" thickBot="1" x14ac:dyDescent="0.45">
      <c r="A4" s="3" t="s">
        <v>2</v>
      </c>
      <c r="B4" s="3">
        <v>33</v>
      </c>
      <c r="C4" s="3">
        <f>COLUMN()</f>
        <v>3</v>
      </c>
      <c r="D4" s="3" t="s">
        <v>612</v>
      </c>
    </row>
    <row r="5" spans="1:10" ht="24.75" thickBot="1" x14ac:dyDescent="0.45">
      <c r="A5" s="3" t="s">
        <v>3</v>
      </c>
      <c r="B5" s="3">
        <v>44</v>
      </c>
      <c r="C5" s="3">
        <f>COLUMN()</f>
        <v>3</v>
      </c>
      <c r="D5" s="3" t="s">
        <v>612</v>
      </c>
    </row>
    <row r="6" spans="1:10" ht="24.75" thickBot="1" x14ac:dyDescent="0.45">
      <c r="A6" s="3" t="s">
        <v>4</v>
      </c>
      <c r="B6" s="3">
        <v>55</v>
      </c>
      <c r="C6" s="3">
        <f>COLUMN()</f>
        <v>3</v>
      </c>
      <c r="D6" s="3" t="s">
        <v>612</v>
      </c>
    </row>
    <row r="7" spans="1:10" ht="24.75" thickBot="1" x14ac:dyDescent="0.45">
      <c r="A7" s="3" t="s">
        <v>5</v>
      </c>
      <c r="B7" s="3">
        <v>66</v>
      </c>
      <c r="C7" s="3">
        <f>COLUMN()</f>
        <v>3</v>
      </c>
      <c r="D7" s="3" t="s">
        <v>612</v>
      </c>
    </row>
    <row r="11" spans="1:10" ht="24" x14ac:dyDescent="0.4">
      <c r="A11" s="6" t="s">
        <v>613</v>
      </c>
    </row>
  </sheetData>
  <mergeCells count="1">
    <mergeCell ref="A1:D1"/>
  </mergeCells>
  <hyperlinks>
    <hyperlink ref="J1" location="Index!A1" tooltip="Click Here to Redirect To Index Page" display="Index!A1" xr:uid="{A5165812-4DD9-40BC-9E83-E5F23DBFF3A4}"/>
  </hyperlink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BF218-FED9-4E5D-8A48-C002712D8DB3}">
  <dimension ref="A1:J11"/>
  <sheetViews>
    <sheetView showGridLines="0" workbookViewId="0">
      <selection activeCell="J1" sqref="J1"/>
    </sheetView>
  </sheetViews>
  <sheetFormatPr defaultRowHeight="15" x14ac:dyDescent="0.25"/>
  <cols>
    <col min="1" max="2" width="11.85546875" bestFit="1" customWidth="1"/>
    <col min="3" max="3" width="64.7109375" bestFit="1" customWidth="1"/>
  </cols>
  <sheetData>
    <row r="1" spans="1:10" ht="24.75" thickBot="1" x14ac:dyDescent="0.45">
      <c r="A1" s="1" t="s">
        <v>614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str">
        <f>CHOOSE(3,$A$3,$A$4,$A$5,$A$6,$A$7)</f>
        <v>Orange</v>
      </c>
      <c r="C3" s="3" t="s">
        <v>615</v>
      </c>
    </row>
    <row r="4" spans="1:10" ht="24.75" thickBot="1" x14ac:dyDescent="0.45">
      <c r="A4" s="3" t="s">
        <v>2</v>
      </c>
      <c r="B4" s="3" t="str">
        <f>CHOOSE(4,$A$3,$A$4,$A$5,$A$6,$A$7)</f>
        <v>Grapes</v>
      </c>
      <c r="C4" s="3" t="s">
        <v>616</v>
      </c>
    </row>
    <row r="5" spans="1:10" ht="24.75" thickBot="1" x14ac:dyDescent="0.45">
      <c r="A5" s="3" t="s">
        <v>3</v>
      </c>
      <c r="B5" s="3" t="str">
        <f>CHOOSE(5,$A$3,$A$4,$A$5,$A$6,$A$7)</f>
        <v>Papaya</v>
      </c>
      <c r="C5" s="3" t="s">
        <v>617</v>
      </c>
    </row>
    <row r="6" spans="1:10" ht="24.75" thickBot="1" x14ac:dyDescent="0.45">
      <c r="A6" s="3" t="s">
        <v>4</v>
      </c>
      <c r="B6" s="3" t="str">
        <f>CHOOSE(1,$A$3,$A$4,$A$5,$A$6,$A$7)</f>
        <v>Apple</v>
      </c>
      <c r="C6" s="3" t="s">
        <v>618</v>
      </c>
    </row>
    <row r="7" spans="1:10" ht="24.75" thickBot="1" x14ac:dyDescent="0.45">
      <c r="A7" s="3" t="s">
        <v>5</v>
      </c>
      <c r="B7" s="3" t="str">
        <f>CHOOSE(2,$A$3,$A$4,$A$5,$A$6,$A$7)</f>
        <v>Banana</v>
      </c>
      <c r="C7" s="3" t="s">
        <v>619</v>
      </c>
    </row>
    <row r="11" spans="1:10" ht="24" x14ac:dyDescent="0.4">
      <c r="A11" s="6" t="s">
        <v>620</v>
      </c>
    </row>
  </sheetData>
  <mergeCells count="1">
    <mergeCell ref="A1:C1"/>
  </mergeCells>
  <hyperlinks>
    <hyperlink ref="J1" location="Index!A1" tooltip="Click Here to Redirect To Index Page" display="Index!A1" xr:uid="{0ECADFA6-BF66-4E49-B570-E7483DFE4C57}"/>
  </hyperlink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359A4-E2E7-4F4C-8DAD-C42D6457F0C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6.42578125" bestFit="1" customWidth="1"/>
    <col min="4" max="4" width="52.42578125" bestFit="1" customWidth="1"/>
    <col min="6" max="6" width="17" bestFit="1" customWidth="1"/>
    <col min="7" max="7" width="17.28515625" bestFit="1" customWidth="1"/>
    <col min="8" max="8" width="8.42578125" bestFit="1" customWidth="1"/>
  </cols>
  <sheetData>
    <row r="1" spans="1:10" ht="24.75" thickBot="1" x14ac:dyDescent="0.45">
      <c r="A1" s="1" t="s">
        <v>621</v>
      </c>
      <c r="B1" s="2"/>
      <c r="C1" s="2"/>
      <c r="D1" s="2"/>
      <c r="F1" s="1" t="s">
        <v>629</v>
      </c>
      <c r="G1" s="2"/>
      <c r="H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622</v>
      </c>
      <c r="D2" s="4" t="s">
        <v>8</v>
      </c>
      <c r="F2" s="4" t="s">
        <v>630</v>
      </c>
      <c r="G2" s="4" t="s">
        <v>631</v>
      </c>
      <c r="H2" s="4" t="s">
        <v>344</v>
      </c>
    </row>
    <row r="3" spans="1:10" ht="24.75" thickBot="1" x14ac:dyDescent="0.45">
      <c r="A3" s="3" t="s">
        <v>1</v>
      </c>
      <c r="B3" s="3">
        <v>120</v>
      </c>
      <c r="C3" s="3">
        <f>VLOOKUP(B3,$F$3:$H$7,3)*B3</f>
        <v>4200</v>
      </c>
      <c r="D3" s="3" t="s">
        <v>623</v>
      </c>
      <c r="F3" s="3">
        <v>60</v>
      </c>
      <c r="G3" s="3" t="s">
        <v>632</v>
      </c>
      <c r="H3" s="3">
        <v>15</v>
      </c>
    </row>
    <row r="4" spans="1:10" ht="24.75" thickBot="1" x14ac:dyDescent="0.45">
      <c r="A4" s="3" t="s">
        <v>2</v>
      </c>
      <c r="B4" s="3">
        <v>125</v>
      </c>
      <c r="C4" s="3">
        <f t="shared" ref="C4:C7" si="0">VLOOKUP(B4,$F$3:$H$7,3)*B4</f>
        <v>4375</v>
      </c>
      <c r="D4" s="3" t="s">
        <v>624</v>
      </c>
      <c r="F4" s="3">
        <v>71</v>
      </c>
      <c r="G4" s="3">
        <v>80</v>
      </c>
      <c r="H4" s="3">
        <v>20</v>
      </c>
    </row>
    <row r="5" spans="1:10" ht="24.75" thickBot="1" x14ac:dyDescent="0.45">
      <c r="A5" s="3" t="s">
        <v>3</v>
      </c>
      <c r="B5" s="3">
        <v>65</v>
      </c>
      <c r="C5" s="3">
        <f t="shared" si="0"/>
        <v>975</v>
      </c>
      <c r="D5" s="3" t="s">
        <v>625</v>
      </c>
      <c r="F5" s="3">
        <v>81</v>
      </c>
      <c r="G5" s="3">
        <v>90</v>
      </c>
      <c r="H5" s="3">
        <v>25</v>
      </c>
    </row>
    <row r="6" spans="1:10" ht="24.75" thickBot="1" x14ac:dyDescent="0.45">
      <c r="A6" s="3" t="s">
        <v>4</v>
      </c>
      <c r="B6" s="3">
        <v>75</v>
      </c>
      <c r="C6" s="3">
        <f t="shared" si="0"/>
        <v>1500</v>
      </c>
      <c r="D6" s="3" t="s">
        <v>626</v>
      </c>
      <c r="F6" s="3">
        <v>91</v>
      </c>
      <c r="G6" s="3">
        <v>100</v>
      </c>
      <c r="H6" s="3">
        <v>30</v>
      </c>
    </row>
    <row r="7" spans="1:10" ht="24.75" thickBot="1" x14ac:dyDescent="0.45">
      <c r="A7" s="3" t="s">
        <v>5</v>
      </c>
      <c r="B7" s="3">
        <v>125</v>
      </c>
      <c r="C7" s="3">
        <f t="shared" si="0"/>
        <v>4375</v>
      </c>
      <c r="D7" s="3" t="s">
        <v>627</v>
      </c>
      <c r="F7" s="3">
        <v>101</v>
      </c>
      <c r="G7" s="3" t="s">
        <v>633</v>
      </c>
      <c r="H7" s="3">
        <v>35</v>
      </c>
    </row>
    <row r="11" spans="1:10" ht="24" x14ac:dyDescent="0.4">
      <c r="A11" s="6" t="s">
        <v>628</v>
      </c>
    </row>
  </sheetData>
  <mergeCells count="2">
    <mergeCell ref="A1:D1"/>
    <mergeCell ref="F1:H1"/>
  </mergeCells>
  <hyperlinks>
    <hyperlink ref="J1" location="Index!A1" tooltip="Click Here to Redirect To Index Page" display="Index!A1" xr:uid="{C99DB2E3-9E5E-4DE6-B1F6-AC908757C97B}"/>
  </hyperlink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CA7E1-93AF-493E-A0E9-FC153C820CA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2.5703125" bestFit="1" customWidth="1"/>
  </cols>
  <sheetData>
    <row r="1" spans="1:10" ht="24.75" thickBot="1" x14ac:dyDescent="0.45">
      <c r="A1" s="1" t="s">
        <v>634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MATCH(A3,$A$3:$A$7,0)</f>
        <v>1</v>
      </c>
      <c r="D3" s="3" t="s">
        <v>635</v>
      </c>
    </row>
    <row r="4" spans="1:10" ht="24.75" thickBot="1" x14ac:dyDescent="0.45">
      <c r="A4" s="3" t="s">
        <v>2</v>
      </c>
      <c r="B4" s="3">
        <v>33</v>
      </c>
      <c r="C4" s="3">
        <f t="shared" ref="C4:C7" si="0">MATCH(A4,$A$3:$A$7,0)</f>
        <v>2</v>
      </c>
      <c r="D4" s="3" t="s">
        <v>636</v>
      </c>
    </row>
    <row r="5" spans="1:10" ht="24.75" thickBot="1" x14ac:dyDescent="0.45">
      <c r="A5" s="3" t="s">
        <v>3</v>
      </c>
      <c r="B5" s="3">
        <v>44</v>
      </c>
      <c r="C5" s="3">
        <f t="shared" si="0"/>
        <v>3</v>
      </c>
      <c r="D5" s="3" t="s">
        <v>637</v>
      </c>
    </row>
    <row r="6" spans="1:10" ht="24.75" thickBot="1" x14ac:dyDescent="0.45">
      <c r="A6" s="3" t="s">
        <v>4</v>
      </c>
      <c r="B6" s="3">
        <v>55</v>
      </c>
      <c r="C6" s="3">
        <f t="shared" si="0"/>
        <v>4</v>
      </c>
      <c r="D6" s="3" t="s">
        <v>638</v>
      </c>
    </row>
    <row r="7" spans="1:10" ht="24.75" thickBot="1" x14ac:dyDescent="0.45">
      <c r="A7" s="3" t="s">
        <v>5</v>
      </c>
      <c r="B7" s="3">
        <v>66</v>
      </c>
      <c r="C7" s="3">
        <f t="shared" si="0"/>
        <v>5</v>
      </c>
      <c r="D7" s="3" t="s">
        <v>639</v>
      </c>
    </row>
    <row r="11" spans="1:10" ht="24" x14ac:dyDescent="0.4">
      <c r="A11" s="6" t="s">
        <v>640</v>
      </c>
    </row>
  </sheetData>
  <mergeCells count="1">
    <mergeCell ref="A1:D1"/>
  </mergeCells>
  <hyperlinks>
    <hyperlink ref="J1" location="Index!A1" tooltip="Click Here to Redirect To Index Page" display="Index!A1" xr:uid="{74B88056-D753-49CE-A886-FA8EC481359F}"/>
  </hyperlink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71C46-0959-44C3-B954-F1F81EEEEB4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2.28515625" bestFit="1" customWidth="1"/>
    <col min="2" max="2" width="10.42578125" bestFit="1" customWidth="1"/>
    <col min="3" max="3" width="10" bestFit="1" customWidth="1"/>
    <col min="4" max="4" width="49.5703125" bestFit="1" customWidth="1"/>
    <col min="6" max="6" width="8.85546875" bestFit="1" customWidth="1"/>
    <col min="7" max="7" width="17.28515625" bestFit="1" customWidth="1"/>
    <col min="8" max="8" width="10" bestFit="1" customWidth="1"/>
  </cols>
  <sheetData>
    <row r="1" spans="1:10" ht="24.75" thickBot="1" x14ac:dyDescent="0.45">
      <c r="A1" s="1" t="s">
        <v>646</v>
      </c>
      <c r="B1" s="2"/>
      <c r="C1" s="2"/>
      <c r="D1" s="2"/>
      <c r="F1" s="1" t="s">
        <v>654</v>
      </c>
      <c r="G1" s="2"/>
      <c r="H1" s="2"/>
      <c r="J1" s="18" t="s">
        <v>1133</v>
      </c>
    </row>
    <row r="2" spans="1:10" ht="21" thickBot="1" x14ac:dyDescent="0.4">
      <c r="A2" s="4" t="s">
        <v>382</v>
      </c>
      <c r="B2" s="4" t="s">
        <v>383</v>
      </c>
      <c r="C2" s="4" t="s">
        <v>647</v>
      </c>
      <c r="D2" s="4" t="s">
        <v>8</v>
      </c>
      <c r="F2" s="4" t="s">
        <v>655</v>
      </c>
      <c r="G2" s="4" t="s">
        <v>631</v>
      </c>
      <c r="H2" s="4" t="s">
        <v>647</v>
      </c>
    </row>
    <row r="3" spans="1:10" ht="24.75" thickBot="1" x14ac:dyDescent="0.45">
      <c r="A3" s="3" t="s">
        <v>641</v>
      </c>
      <c r="B3" s="3">
        <v>95</v>
      </c>
      <c r="C3" s="3" t="str">
        <f>VLOOKUP(B3,$F$3:$H$8,3,1)</f>
        <v>A</v>
      </c>
      <c r="D3" s="3" t="s">
        <v>648</v>
      </c>
      <c r="F3" s="3">
        <v>0</v>
      </c>
      <c r="G3" s="3">
        <v>35</v>
      </c>
      <c r="H3" s="3" t="s">
        <v>645</v>
      </c>
    </row>
    <row r="4" spans="1:10" ht="24.75" thickBot="1" x14ac:dyDescent="0.45">
      <c r="A4" s="3" t="s">
        <v>642</v>
      </c>
      <c r="B4" s="3">
        <v>85</v>
      </c>
      <c r="C4" s="3" t="str">
        <f t="shared" ref="C4:C7" si="0">VLOOKUP(B4,$F$3:$H$8,3,1)</f>
        <v>A</v>
      </c>
      <c r="D4" s="3" t="s">
        <v>649</v>
      </c>
      <c r="F4" s="3">
        <v>36</v>
      </c>
      <c r="G4" s="3">
        <v>50</v>
      </c>
      <c r="H4" s="3" t="s">
        <v>644</v>
      </c>
    </row>
    <row r="5" spans="1:10" ht="24.75" thickBot="1" x14ac:dyDescent="0.45">
      <c r="A5" s="3" t="s">
        <v>643</v>
      </c>
      <c r="B5" s="3">
        <v>70</v>
      </c>
      <c r="C5" s="3" t="str">
        <f t="shared" si="0"/>
        <v>C</v>
      </c>
      <c r="D5" s="3" t="s">
        <v>650</v>
      </c>
      <c r="F5" s="3">
        <v>51</v>
      </c>
      <c r="G5" s="3">
        <v>70</v>
      </c>
      <c r="H5" s="3" t="s">
        <v>643</v>
      </c>
    </row>
    <row r="6" spans="1:10" ht="24.75" thickBot="1" x14ac:dyDescent="0.45">
      <c r="A6" s="3" t="s">
        <v>644</v>
      </c>
      <c r="B6" s="3">
        <v>75</v>
      </c>
      <c r="C6" s="3" t="str">
        <f t="shared" si="0"/>
        <v>B</v>
      </c>
      <c r="D6" s="3" t="s">
        <v>651</v>
      </c>
      <c r="F6" s="3">
        <v>71</v>
      </c>
      <c r="G6" s="3">
        <v>80</v>
      </c>
      <c r="H6" s="3" t="s">
        <v>642</v>
      </c>
    </row>
    <row r="7" spans="1:10" ht="24.75" thickBot="1" x14ac:dyDescent="0.45">
      <c r="A7" s="3" t="s">
        <v>645</v>
      </c>
      <c r="B7" s="3">
        <v>55</v>
      </c>
      <c r="C7" s="3" t="str">
        <f t="shared" si="0"/>
        <v>C</v>
      </c>
      <c r="D7" s="3" t="s">
        <v>652</v>
      </c>
      <c r="F7" s="3">
        <v>81</v>
      </c>
      <c r="G7" s="3">
        <v>90</v>
      </c>
      <c r="H7" s="3" t="s">
        <v>641</v>
      </c>
    </row>
    <row r="11" spans="1:10" ht="24" x14ac:dyDescent="0.4">
      <c r="A11" s="6" t="s">
        <v>653</v>
      </c>
    </row>
  </sheetData>
  <mergeCells count="2">
    <mergeCell ref="A1:D1"/>
    <mergeCell ref="F1:H1"/>
  </mergeCells>
  <hyperlinks>
    <hyperlink ref="J1" location="Index!A1" tooltip="Click Here to Redirect To Index Page" display="Index!A1" xr:uid="{9C240E73-FD6E-4C02-B3B2-2B578E3FD696}"/>
  </hyperlink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A84E6-4FA6-4576-86C8-159D36CEEBDE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.28515625" bestFit="1" customWidth="1"/>
    <col min="2" max="2" width="17.85546875" bestFit="1" customWidth="1"/>
    <col min="3" max="3" width="11.7109375" bestFit="1" customWidth="1"/>
    <col min="4" max="4" width="49.28515625" bestFit="1" customWidth="1"/>
  </cols>
  <sheetData>
    <row r="1" spans="1:10" ht="24.75" thickBot="1" x14ac:dyDescent="0.45">
      <c r="A1" s="1" t="s">
        <v>661</v>
      </c>
      <c r="B1" s="2"/>
      <c r="C1" s="2"/>
      <c r="D1" s="2"/>
      <c r="J1" s="18" t="s">
        <v>1133</v>
      </c>
    </row>
    <row r="2" spans="1:10" ht="21" thickBot="1" x14ac:dyDescent="0.4">
      <c r="A2" s="4" t="s">
        <v>656</v>
      </c>
      <c r="B2" s="4" t="s">
        <v>657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 t="s">
        <v>658</v>
      </c>
      <c r="C3" s="3" t="str">
        <f>VLOOKUP(A3,$B$3:$B$7,1,0)</f>
        <v>Apple</v>
      </c>
      <c r="D3" s="3" t="s">
        <v>662</v>
      </c>
    </row>
    <row r="4" spans="1:10" ht="24.75" thickBot="1" x14ac:dyDescent="0.45">
      <c r="A4" s="3" t="s">
        <v>2</v>
      </c>
      <c r="B4" s="3" t="s">
        <v>659</v>
      </c>
      <c r="C4" s="3" t="e">
        <f t="shared" ref="C4:C7" si="0">VLOOKUP(A4,$B$3:$B$7,1,0)</f>
        <v>#N/A</v>
      </c>
      <c r="D4" s="3" t="s">
        <v>663</v>
      </c>
    </row>
    <row r="5" spans="1:10" ht="24.75" thickBot="1" x14ac:dyDescent="0.45">
      <c r="A5" s="3" t="s">
        <v>3</v>
      </c>
      <c r="B5" s="3" t="s">
        <v>3</v>
      </c>
      <c r="C5" s="3" t="str">
        <f t="shared" si="0"/>
        <v>Orange</v>
      </c>
      <c r="D5" s="3" t="s">
        <v>664</v>
      </c>
    </row>
    <row r="6" spans="1:10" ht="24.75" thickBot="1" x14ac:dyDescent="0.45">
      <c r="A6" s="3" t="s">
        <v>4</v>
      </c>
      <c r="B6" s="3" t="s">
        <v>1</v>
      </c>
      <c r="C6" s="3" t="e">
        <f t="shared" si="0"/>
        <v>#N/A</v>
      </c>
      <c r="D6" s="3" t="s">
        <v>665</v>
      </c>
    </row>
    <row r="7" spans="1:10" ht="24.75" thickBot="1" x14ac:dyDescent="0.45">
      <c r="A7" s="3" t="s">
        <v>5</v>
      </c>
      <c r="B7" s="3" t="s">
        <v>660</v>
      </c>
      <c r="C7" s="3" t="e">
        <f t="shared" si="0"/>
        <v>#N/A</v>
      </c>
      <c r="D7" s="3" t="s">
        <v>666</v>
      </c>
    </row>
    <row r="11" spans="1:10" ht="24" x14ac:dyDescent="0.4">
      <c r="A11" s="6" t="s">
        <v>667</v>
      </c>
    </row>
  </sheetData>
  <mergeCells count="1">
    <mergeCell ref="A1:D1"/>
  </mergeCells>
  <hyperlinks>
    <hyperlink ref="J1" location="Index!A1" tooltip="Click Here to Redirect To Index Page" display="Index!A1" xr:uid="{734EEDD6-5EDD-48C3-9640-34E74D4BABF8}"/>
  </hyperlink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41279-18DF-4016-BEC6-D61B1869F397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.28515625" bestFit="1" customWidth="1"/>
    <col min="2" max="2" width="17.85546875" bestFit="1" customWidth="1"/>
    <col min="3" max="3" width="11.7109375" bestFit="1" customWidth="1"/>
    <col min="4" max="4" width="49.28515625" bestFit="1" customWidth="1"/>
  </cols>
  <sheetData>
    <row r="1" spans="1:10" ht="24.75" thickBot="1" x14ac:dyDescent="0.45">
      <c r="A1" s="1" t="s">
        <v>668</v>
      </c>
      <c r="B1" s="2"/>
      <c r="C1" s="2"/>
      <c r="D1" s="2"/>
      <c r="J1" s="18" t="s">
        <v>1133</v>
      </c>
    </row>
    <row r="2" spans="1:10" ht="21" thickBot="1" x14ac:dyDescent="0.4">
      <c r="A2" s="4" t="s">
        <v>656</v>
      </c>
      <c r="B2" s="4" t="s">
        <v>657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 t="s">
        <v>658</v>
      </c>
      <c r="C3" s="3" t="e">
        <f>VLOOKUP(B3,$A$3:$A$6,1,0)</f>
        <v>#N/A</v>
      </c>
      <c r="D3" s="3" t="s">
        <v>669</v>
      </c>
    </row>
    <row r="4" spans="1:10" ht="24.75" thickBot="1" x14ac:dyDescent="0.45">
      <c r="A4" s="3" t="s">
        <v>2</v>
      </c>
      <c r="B4" s="3" t="s">
        <v>659</v>
      </c>
      <c r="C4" s="3" t="e">
        <f t="shared" ref="C4:C7" si="0">VLOOKUP(B4,$A$3:$A$6,1,0)</f>
        <v>#N/A</v>
      </c>
      <c r="D4" s="3" t="s">
        <v>670</v>
      </c>
    </row>
    <row r="5" spans="1:10" ht="24.75" thickBot="1" x14ac:dyDescent="0.45">
      <c r="A5" s="3" t="s">
        <v>3</v>
      </c>
      <c r="B5" s="3" t="s">
        <v>3</v>
      </c>
      <c r="C5" s="3" t="str">
        <f t="shared" si="0"/>
        <v>Orange</v>
      </c>
      <c r="D5" s="3" t="s">
        <v>671</v>
      </c>
    </row>
    <row r="6" spans="1:10" ht="24.75" thickBot="1" x14ac:dyDescent="0.45">
      <c r="A6" s="3" t="s">
        <v>4</v>
      </c>
      <c r="B6" s="3" t="s">
        <v>1</v>
      </c>
      <c r="C6" s="3" t="str">
        <f t="shared" si="0"/>
        <v>Apple</v>
      </c>
      <c r="D6" s="3" t="s">
        <v>672</v>
      </c>
    </row>
    <row r="7" spans="1:10" ht="24.75" thickBot="1" x14ac:dyDescent="0.45">
      <c r="A7" s="3" t="s">
        <v>5</v>
      </c>
      <c r="B7" s="3" t="s">
        <v>660</v>
      </c>
      <c r="C7" s="3" t="e">
        <f t="shared" si="0"/>
        <v>#N/A</v>
      </c>
      <c r="D7" s="3" t="s">
        <v>673</v>
      </c>
    </row>
    <row r="11" spans="1:10" ht="24" x14ac:dyDescent="0.4">
      <c r="A11" s="6" t="s">
        <v>674</v>
      </c>
    </row>
  </sheetData>
  <mergeCells count="1">
    <mergeCell ref="A1:D1"/>
  </mergeCells>
  <hyperlinks>
    <hyperlink ref="J1" location="Index!A1" tooltip="Click Here to Redirect To Index Page" display="Index!A1" xr:uid="{8FBE65AC-17A3-4021-9D0E-366F6D20F93E}"/>
  </hyperlink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B6099-65B7-47AD-9A3A-5CA918A7AB64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.28515625" bestFit="1" customWidth="1"/>
    <col min="2" max="2" width="17.85546875" bestFit="1" customWidth="1"/>
    <col min="3" max="3" width="10.28515625" bestFit="1" customWidth="1"/>
    <col min="4" max="4" width="76.140625" bestFit="1" customWidth="1"/>
  </cols>
  <sheetData>
    <row r="1" spans="1:10" ht="24.75" thickBot="1" x14ac:dyDescent="0.45">
      <c r="A1" s="1" t="s">
        <v>675</v>
      </c>
      <c r="B1" s="2"/>
      <c r="C1" s="2"/>
      <c r="D1" s="2"/>
      <c r="J1" s="18" t="s">
        <v>1133</v>
      </c>
    </row>
    <row r="2" spans="1:10" ht="21" thickBot="1" x14ac:dyDescent="0.4">
      <c r="A2" s="4" t="s">
        <v>656</v>
      </c>
      <c r="B2" s="4" t="s">
        <v>657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 t="s">
        <v>1</v>
      </c>
      <c r="C3" s="3" t="str">
        <f>IF(ISNA(VLOOKUP(A3,$B$3:$B$6,1,0)), B3, "")</f>
        <v/>
      </c>
      <c r="D3" s="3" t="s">
        <v>676</v>
      </c>
    </row>
    <row r="4" spans="1:10" ht="24.75" thickBot="1" x14ac:dyDescent="0.45">
      <c r="A4" s="3" t="s">
        <v>2</v>
      </c>
      <c r="B4" s="3" t="s">
        <v>659</v>
      </c>
      <c r="C4" s="3" t="str">
        <f t="shared" ref="C4:C7" si="0">IF(ISNA(VLOOKUP(A4,$B$3:$B$6,1,0)), B4, "")</f>
        <v>Pencil</v>
      </c>
      <c r="D4" s="3" t="s">
        <v>677</v>
      </c>
    </row>
    <row r="5" spans="1:10" ht="24.75" thickBot="1" x14ac:dyDescent="0.45">
      <c r="A5" s="3" t="s">
        <v>3</v>
      </c>
      <c r="B5" s="3" t="s">
        <v>3</v>
      </c>
      <c r="C5" s="3" t="str">
        <f t="shared" si="0"/>
        <v/>
      </c>
      <c r="D5" s="3" t="s">
        <v>678</v>
      </c>
    </row>
    <row r="6" spans="1:10" ht="24.75" thickBot="1" x14ac:dyDescent="0.45">
      <c r="A6" s="3" t="s">
        <v>4</v>
      </c>
      <c r="B6" s="3" t="s">
        <v>4</v>
      </c>
      <c r="C6" s="3" t="str">
        <f t="shared" si="0"/>
        <v/>
      </c>
      <c r="D6" s="3" t="s">
        <v>679</v>
      </c>
    </row>
    <row r="7" spans="1:10" ht="24.75" thickBot="1" x14ac:dyDescent="0.45">
      <c r="A7" s="3" t="s">
        <v>5</v>
      </c>
      <c r="B7" s="3" t="s">
        <v>660</v>
      </c>
      <c r="C7" s="3" t="str">
        <f t="shared" si="0"/>
        <v>Eraser</v>
      </c>
      <c r="D7" s="3" t="s">
        <v>680</v>
      </c>
    </row>
    <row r="11" spans="1:10" ht="24" x14ac:dyDescent="0.4">
      <c r="A11" s="6" t="s">
        <v>681</v>
      </c>
    </row>
  </sheetData>
  <mergeCells count="1">
    <mergeCell ref="A1:D1"/>
  </mergeCells>
  <hyperlinks>
    <hyperlink ref="J1" location="Index!A1" tooltip="Click Here to Redirect To Index Page" display="Index!A1" xr:uid="{AC840648-5C1E-4C80-8FD7-B6A23C193C04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96397-300D-4D50-AB74-4DD35D0FB7F4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0.28515625" bestFit="1" customWidth="1"/>
    <col min="3" max="3" width="16.7109375" bestFit="1" customWidth="1"/>
  </cols>
  <sheetData>
    <row r="1" spans="1:10" ht="24.75" thickBot="1" x14ac:dyDescent="0.45">
      <c r="A1" s="1" t="s">
        <v>75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>
        <f>LEN(A3)</f>
        <v>5</v>
      </c>
      <c r="C3" s="3" t="s">
        <v>76</v>
      </c>
    </row>
    <row r="4" spans="1:10" ht="24.75" thickBot="1" x14ac:dyDescent="0.45">
      <c r="A4" s="3" t="s">
        <v>2</v>
      </c>
      <c r="B4" s="3">
        <f t="shared" ref="B4:B7" si="0">LEN(A4)</f>
        <v>6</v>
      </c>
      <c r="C4" s="3" t="s">
        <v>77</v>
      </c>
    </row>
    <row r="5" spans="1:10" ht="24.75" thickBot="1" x14ac:dyDescent="0.45">
      <c r="A5" s="3" t="s">
        <v>3</v>
      </c>
      <c r="B5" s="3">
        <f t="shared" si="0"/>
        <v>6</v>
      </c>
      <c r="C5" s="3" t="s">
        <v>78</v>
      </c>
    </row>
    <row r="6" spans="1:10" ht="24.75" thickBot="1" x14ac:dyDescent="0.45">
      <c r="A6" s="3" t="s">
        <v>4</v>
      </c>
      <c r="B6" s="3">
        <f t="shared" si="0"/>
        <v>6</v>
      </c>
      <c r="C6" s="3" t="s">
        <v>79</v>
      </c>
    </row>
    <row r="7" spans="1:10" ht="24.75" thickBot="1" x14ac:dyDescent="0.45">
      <c r="A7" s="3" t="s">
        <v>5</v>
      </c>
      <c r="B7" s="3">
        <f t="shared" si="0"/>
        <v>6</v>
      </c>
      <c r="C7" s="3" t="s">
        <v>80</v>
      </c>
    </row>
    <row r="11" spans="1:10" ht="24" x14ac:dyDescent="0.4">
      <c r="A11" s="6" t="s">
        <v>81</v>
      </c>
    </row>
  </sheetData>
  <mergeCells count="1">
    <mergeCell ref="A1:C1"/>
  </mergeCells>
  <hyperlinks>
    <hyperlink ref="J1" location="Index!A1" tooltip="Click Here to Redirect To Index Page" display="Index!A1" xr:uid="{A3C815E7-0F05-4197-A996-9B98B6509442}"/>
  </hyperlink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00D48-C92A-44ED-A405-DB487C1BC0E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.28515625" bestFit="1" customWidth="1"/>
    <col min="2" max="2" width="17.85546875" bestFit="1" customWidth="1"/>
    <col min="3" max="3" width="10.28515625" bestFit="1" customWidth="1"/>
    <col min="4" max="4" width="76.140625" bestFit="1" customWidth="1"/>
  </cols>
  <sheetData>
    <row r="1" spans="1:10" ht="24.75" thickBot="1" x14ac:dyDescent="0.45">
      <c r="A1" s="1" t="s">
        <v>682</v>
      </c>
      <c r="B1" s="2"/>
      <c r="C1" s="2"/>
      <c r="D1" s="2"/>
      <c r="J1" s="18" t="s">
        <v>1133</v>
      </c>
    </row>
    <row r="2" spans="1:10" ht="21" thickBot="1" x14ac:dyDescent="0.4">
      <c r="A2" s="4" t="s">
        <v>656</v>
      </c>
      <c r="B2" s="4" t="s">
        <v>657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 t="s">
        <v>658</v>
      </c>
      <c r="C3" s="3" t="str">
        <f>IF(ISNA(VLOOKUP(A3,$B$3:$B$6,1,0)), B3, "")</f>
        <v>Pen</v>
      </c>
      <c r="D3" s="3" t="s">
        <v>676</v>
      </c>
    </row>
    <row r="4" spans="1:10" ht="24.75" thickBot="1" x14ac:dyDescent="0.45">
      <c r="A4" s="3" t="s">
        <v>2</v>
      </c>
      <c r="B4" s="3" t="s">
        <v>659</v>
      </c>
      <c r="C4" s="3" t="str">
        <f t="shared" ref="C4:C7" si="0">IF(ISNA(VLOOKUP(A4,$B$3:$B$6,1,0)), B4, "")</f>
        <v>Pencil</v>
      </c>
      <c r="D4" s="3" t="s">
        <v>677</v>
      </c>
    </row>
    <row r="5" spans="1:10" ht="24.75" thickBot="1" x14ac:dyDescent="0.45">
      <c r="A5" s="3" t="s">
        <v>3</v>
      </c>
      <c r="B5" s="3" t="s">
        <v>3</v>
      </c>
      <c r="C5" s="3" t="str">
        <f t="shared" si="0"/>
        <v/>
      </c>
      <c r="D5" s="3" t="s">
        <v>678</v>
      </c>
    </row>
    <row r="6" spans="1:10" ht="24.75" thickBot="1" x14ac:dyDescent="0.45">
      <c r="A6" s="3" t="s">
        <v>4</v>
      </c>
      <c r="B6" s="3" t="s">
        <v>4</v>
      </c>
      <c r="C6" s="3" t="str">
        <f t="shared" si="0"/>
        <v/>
      </c>
      <c r="D6" s="3" t="s">
        <v>679</v>
      </c>
    </row>
    <row r="7" spans="1:10" ht="24.75" thickBot="1" x14ac:dyDescent="0.45">
      <c r="A7" s="3" t="s">
        <v>5</v>
      </c>
      <c r="B7" s="3" t="s">
        <v>660</v>
      </c>
      <c r="C7" s="3" t="str">
        <f t="shared" si="0"/>
        <v>Eraser</v>
      </c>
      <c r="D7" s="3" t="s">
        <v>680</v>
      </c>
    </row>
    <row r="11" spans="1:10" ht="24" x14ac:dyDescent="0.4">
      <c r="A11" s="6" t="s">
        <v>683</v>
      </c>
    </row>
  </sheetData>
  <mergeCells count="1">
    <mergeCell ref="A1:D1"/>
  </mergeCells>
  <hyperlinks>
    <hyperlink ref="J1" location="Index!A1" tooltip="Click Here to Redirect To Index Page" display="Index!A1" xr:uid="{790AB107-5551-46D0-94CF-44F18F5DC27D}"/>
  </hyperlink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970F6-435B-4376-8BA3-5852400114B1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</cols>
  <sheetData>
    <row r="1" spans="1:10" ht="24.75" thickBot="1" x14ac:dyDescent="0.45">
      <c r="A1" s="10" t="s">
        <v>684</v>
      </c>
      <c r="B1" s="11"/>
      <c r="C1" s="5"/>
      <c r="D1" s="5"/>
      <c r="E1" s="5"/>
      <c r="J1" s="18" t="s">
        <v>1133</v>
      </c>
    </row>
    <row r="2" spans="1:10" ht="24.75" thickBot="1" x14ac:dyDescent="0.45">
      <c r="A2" s="12" t="s">
        <v>0</v>
      </c>
      <c r="B2" s="12" t="s">
        <v>344</v>
      </c>
      <c r="C2" s="5"/>
      <c r="D2" s="5"/>
      <c r="E2" s="5"/>
    </row>
    <row r="3" spans="1:10" ht="24.75" thickBot="1" x14ac:dyDescent="0.45">
      <c r="A3" s="13" t="s">
        <v>1</v>
      </c>
      <c r="B3" s="13">
        <v>22</v>
      </c>
      <c r="C3" s="5"/>
      <c r="D3" s="5" t="s">
        <v>685</v>
      </c>
      <c r="E3" s="5">
        <v>48</v>
      </c>
    </row>
    <row r="4" spans="1:10" ht="24.75" thickBot="1" x14ac:dyDescent="0.45">
      <c r="A4" s="13" t="s">
        <v>2</v>
      </c>
      <c r="B4" s="13">
        <v>33</v>
      </c>
      <c r="C4" s="5"/>
      <c r="D4" s="5" t="s">
        <v>7</v>
      </c>
      <c r="E4" s="5" t="str">
        <f>INDEX(A2:A7,MATCH(E3,B3:B7,1))</f>
        <v>Banana</v>
      </c>
    </row>
    <row r="5" spans="1:10" ht="24.75" thickBot="1" x14ac:dyDescent="0.45">
      <c r="A5" s="13" t="s">
        <v>3</v>
      </c>
      <c r="B5" s="13">
        <v>44</v>
      </c>
      <c r="C5" s="5"/>
      <c r="D5" s="5" t="s">
        <v>8</v>
      </c>
      <c r="E5" s="5" t="str">
        <f ca="1">_xlfn.FORMULATEXT(E4)</f>
        <v>=INDEX(A2:A7,MATCH(E3,B3:B7,1))</v>
      </c>
    </row>
    <row r="6" spans="1:10" ht="24.75" thickBot="1" x14ac:dyDescent="0.45">
      <c r="A6" s="13" t="s">
        <v>4</v>
      </c>
      <c r="B6" s="13">
        <v>55</v>
      </c>
      <c r="C6" s="5"/>
      <c r="D6" s="5"/>
      <c r="E6" s="5"/>
    </row>
    <row r="7" spans="1:10" ht="24.75" thickBot="1" x14ac:dyDescent="0.45">
      <c r="A7" s="13" t="s">
        <v>5</v>
      </c>
      <c r="B7" s="13">
        <v>66</v>
      </c>
      <c r="C7" s="5"/>
      <c r="D7" s="5"/>
      <c r="E7" s="5"/>
    </row>
    <row r="11" spans="1:10" ht="24" x14ac:dyDescent="0.4">
      <c r="A11" s="6" t="s">
        <v>686</v>
      </c>
    </row>
  </sheetData>
  <mergeCells count="1">
    <mergeCell ref="A1:B1"/>
  </mergeCells>
  <hyperlinks>
    <hyperlink ref="J1" location="Index!A1" tooltip="Click Here to Redirect To Index Page" display="Index!A1" xr:uid="{62354D0B-6B47-44E8-826D-2B3E6077A4B0}"/>
  </hyperlink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528D4-6766-4EFA-896C-A5E73CEED040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74" bestFit="1" customWidth="1"/>
  </cols>
  <sheetData>
    <row r="1" spans="1:10" ht="24.75" thickBot="1" x14ac:dyDescent="0.45">
      <c r="A1" s="1" t="s">
        <v>687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INDEX($A$3:$B$7, ROW(A1), COLUMN(B3))</f>
        <v>22</v>
      </c>
      <c r="D3" s="3" t="s">
        <v>688</v>
      </c>
    </row>
    <row r="4" spans="1:10" ht="24.75" thickBot="1" x14ac:dyDescent="0.45">
      <c r="A4" s="3" t="s">
        <v>2</v>
      </c>
      <c r="B4" s="3">
        <v>33</v>
      </c>
      <c r="C4" s="3">
        <f t="shared" ref="C4:C7" si="0">INDEX($A$3:$B$7, ROW(A2), COLUMN(B4))</f>
        <v>33</v>
      </c>
      <c r="D4" s="3" t="s">
        <v>689</v>
      </c>
    </row>
    <row r="5" spans="1:10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690</v>
      </c>
    </row>
    <row r="6" spans="1:10" ht="24.75" thickBot="1" x14ac:dyDescent="0.45">
      <c r="A6" s="3" t="s">
        <v>4</v>
      </c>
      <c r="B6" s="3">
        <v>55</v>
      </c>
      <c r="C6" s="3">
        <f t="shared" si="0"/>
        <v>55</v>
      </c>
      <c r="D6" s="3" t="s">
        <v>691</v>
      </c>
    </row>
    <row r="7" spans="1:10" ht="24.75" thickBot="1" x14ac:dyDescent="0.45">
      <c r="A7" s="3" t="s">
        <v>5</v>
      </c>
      <c r="B7" s="3">
        <v>66</v>
      </c>
      <c r="C7" s="3">
        <f t="shared" si="0"/>
        <v>66</v>
      </c>
      <c r="D7" s="3" t="s">
        <v>692</v>
      </c>
    </row>
    <row r="11" spans="1:10" ht="24" x14ac:dyDescent="0.4">
      <c r="A11" s="6" t="s">
        <v>693</v>
      </c>
    </row>
  </sheetData>
  <mergeCells count="1">
    <mergeCell ref="A1:D1"/>
  </mergeCells>
  <hyperlinks>
    <hyperlink ref="J1" location="Index!A1" tooltip="Click Here to Redirect To Index Page" display="Index!A1" xr:uid="{2E2EC5F5-1DD6-41B9-839B-EC82BB60A337}"/>
  </hyperlink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5FEAD-717D-46F8-BCC1-65FAEB7F217A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70.140625" bestFit="1" customWidth="1"/>
  </cols>
  <sheetData>
    <row r="1" spans="1:10" ht="24.75" thickBot="1" x14ac:dyDescent="0.45">
      <c r="A1" s="1" t="s">
        <v>694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>
        <f>INDEX($A$3:$B$7,ROW()-2,COLUMN()-1)</f>
        <v>22</v>
      </c>
      <c r="D3" s="3" t="s">
        <v>695</v>
      </c>
    </row>
    <row r="4" spans="1:10" ht="24.75" thickBot="1" x14ac:dyDescent="0.45">
      <c r="A4" s="3" t="s">
        <v>2</v>
      </c>
      <c r="B4" s="3">
        <v>33</v>
      </c>
      <c r="C4" s="3">
        <f t="shared" ref="C4:C7" si="0">INDEX($A$3:$B$7,ROW()-2,COLUMN()-1)</f>
        <v>33</v>
      </c>
      <c r="D4" s="3" t="s">
        <v>695</v>
      </c>
    </row>
    <row r="5" spans="1:10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695</v>
      </c>
    </row>
    <row r="6" spans="1:10" ht="24.75" thickBot="1" x14ac:dyDescent="0.45">
      <c r="A6" s="3" t="s">
        <v>4</v>
      </c>
      <c r="B6" s="3">
        <v>55</v>
      </c>
      <c r="C6" s="3">
        <f t="shared" si="0"/>
        <v>55</v>
      </c>
      <c r="D6" s="3" t="s">
        <v>695</v>
      </c>
    </row>
    <row r="7" spans="1:10" ht="24.75" thickBot="1" x14ac:dyDescent="0.45">
      <c r="A7" s="3" t="s">
        <v>5</v>
      </c>
      <c r="B7" s="3">
        <v>66</v>
      </c>
      <c r="C7" s="3">
        <f t="shared" si="0"/>
        <v>66</v>
      </c>
      <c r="D7" s="3" t="s">
        <v>695</v>
      </c>
    </row>
    <row r="11" spans="1:10" ht="24" x14ac:dyDescent="0.4">
      <c r="A11" s="6" t="s">
        <v>696</v>
      </c>
    </row>
  </sheetData>
  <mergeCells count="1">
    <mergeCell ref="A1:D1"/>
  </mergeCells>
  <hyperlinks>
    <hyperlink ref="J1" location="Index!A1" tooltip="Click Here to Redirect To Index Page" display="Index!A1" xr:uid="{A31F763F-B051-4797-AD0B-5669DBE0A387}"/>
  </hyperlink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1227E-609D-4552-B9A0-AF1686A90E56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6" bestFit="1" customWidth="1"/>
    <col min="3" max="3" width="9.85546875" bestFit="1" customWidth="1"/>
    <col min="6" max="7" width="22.7109375" customWidth="1"/>
  </cols>
  <sheetData>
    <row r="1" spans="1:10" ht="24.75" thickBot="1" x14ac:dyDescent="0.45">
      <c r="A1" s="1" t="s">
        <v>706</v>
      </c>
      <c r="B1" s="2"/>
      <c r="C1" s="2"/>
      <c r="F1" s="14" t="s">
        <v>704</v>
      </c>
      <c r="G1" s="14" t="s">
        <v>705</v>
      </c>
      <c r="J1" s="18" t="s">
        <v>1133</v>
      </c>
    </row>
    <row r="2" spans="1:10" ht="24.75" thickBot="1" x14ac:dyDescent="0.45">
      <c r="A2" s="4" t="s">
        <v>697</v>
      </c>
      <c r="B2" s="4" t="s">
        <v>698</v>
      </c>
      <c r="C2" s="4" t="s">
        <v>699</v>
      </c>
      <c r="F2" s="5" t="str">
        <f>A2</f>
        <v>Fruits</v>
      </c>
      <c r="G2" s="5"/>
    </row>
    <row r="3" spans="1:10" ht="24.75" thickBot="1" x14ac:dyDescent="0.45">
      <c r="A3" s="3" t="s">
        <v>1</v>
      </c>
      <c r="B3" s="3" t="s">
        <v>658</v>
      </c>
      <c r="C3" s="3" t="s">
        <v>700</v>
      </c>
    </row>
    <row r="4" spans="1:10" ht="24.75" thickBot="1" x14ac:dyDescent="0.45">
      <c r="A4" s="3" t="s">
        <v>2</v>
      </c>
      <c r="B4" s="3" t="s">
        <v>659</v>
      </c>
      <c r="C4" s="3" t="s">
        <v>701</v>
      </c>
    </row>
    <row r="5" spans="1:10" ht="24.75" thickBot="1" x14ac:dyDescent="0.45">
      <c r="A5" s="3" t="s">
        <v>3</v>
      </c>
      <c r="B5" s="3" t="s">
        <v>3</v>
      </c>
      <c r="C5" s="3" t="s">
        <v>702</v>
      </c>
    </row>
    <row r="6" spans="1:10" ht="24.75" thickBot="1" x14ac:dyDescent="0.45">
      <c r="A6" s="3" t="s">
        <v>4</v>
      </c>
      <c r="B6" s="3" t="s">
        <v>1</v>
      </c>
      <c r="C6" s="3" t="s">
        <v>703</v>
      </c>
    </row>
    <row r="7" spans="1:10" ht="24.75" thickBot="1" x14ac:dyDescent="0.45">
      <c r="A7" s="3" t="s">
        <v>5</v>
      </c>
      <c r="B7" s="3" t="s">
        <v>660</v>
      </c>
      <c r="C7" s="3"/>
    </row>
    <row r="11" spans="1:10" ht="24" x14ac:dyDescent="0.4">
      <c r="A11" s="6" t="s">
        <v>707</v>
      </c>
    </row>
  </sheetData>
  <mergeCells count="1">
    <mergeCell ref="A1:C1"/>
  </mergeCells>
  <dataValidations count="2">
    <dataValidation type="list" allowBlank="1" showInputMessage="1" showErrorMessage="1" sqref="F2" xr:uid="{26538445-A010-4FA7-BA23-4653A4E66F1B}">
      <formula1>$A$2:$C$2</formula1>
    </dataValidation>
    <dataValidation type="list" allowBlank="1" showInputMessage="1" showErrorMessage="1" sqref="G2" xr:uid="{CA8762B0-31DF-4B88-922E-1AE76E695B92}">
      <formula1>INDIRECT(F2)</formula1>
    </dataValidation>
  </dataValidations>
  <hyperlinks>
    <hyperlink ref="J1" location="Index!A1" tooltip="Click Here to Redirect To Index Page" display="Index!A1" xr:uid="{E891422D-586D-48D8-B840-4F3627F3CCF3}"/>
  </hyperlink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E5A3D-16E8-41B5-A07D-C6D1B89DB74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6" bestFit="1" customWidth="1"/>
    <col min="3" max="3" width="9.85546875" bestFit="1" customWidth="1"/>
    <col min="6" max="7" width="22.7109375" customWidth="1"/>
  </cols>
  <sheetData>
    <row r="1" spans="1:10" ht="24.75" thickBot="1" x14ac:dyDescent="0.45">
      <c r="A1" s="1" t="s">
        <v>710</v>
      </c>
      <c r="B1" s="2"/>
      <c r="C1" s="2"/>
      <c r="F1" s="14" t="s">
        <v>704</v>
      </c>
      <c r="G1" s="14" t="s">
        <v>705</v>
      </c>
      <c r="J1" s="18" t="s">
        <v>1133</v>
      </c>
    </row>
    <row r="2" spans="1:10" ht="24.75" thickBot="1" x14ac:dyDescent="0.45">
      <c r="A2" s="4" t="s">
        <v>697</v>
      </c>
      <c r="B2" s="4" t="s">
        <v>698</v>
      </c>
      <c r="C2" s="4" t="s">
        <v>699</v>
      </c>
      <c r="F2" s="5" t="str">
        <f>A2</f>
        <v>Fruits</v>
      </c>
      <c r="G2" s="5"/>
    </row>
    <row r="3" spans="1:10" ht="24.75" thickBot="1" x14ac:dyDescent="0.45">
      <c r="A3" s="3" t="s">
        <v>1</v>
      </c>
      <c r="B3" s="3" t="s">
        <v>658</v>
      </c>
      <c r="C3" s="3" t="s">
        <v>700</v>
      </c>
      <c r="F3" s="5" t="str">
        <f>B2</f>
        <v>Stationary</v>
      </c>
      <c r="G3" s="5"/>
    </row>
    <row r="4" spans="1:10" ht="24.75" thickBot="1" x14ac:dyDescent="0.45">
      <c r="A4" s="3" t="s">
        <v>2</v>
      </c>
      <c r="B4" s="3" t="s">
        <v>659</v>
      </c>
      <c r="C4" s="3" t="s">
        <v>701</v>
      </c>
      <c r="F4" s="5" t="str">
        <f>C2</f>
        <v>Zones</v>
      </c>
      <c r="G4" s="5"/>
    </row>
    <row r="5" spans="1:10" ht="24.75" thickBot="1" x14ac:dyDescent="0.45">
      <c r="A5" s="3" t="s">
        <v>3</v>
      </c>
      <c r="B5" s="3" t="s">
        <v>708</v>
      </c>
      <c r="C5" s="3" t="s">
        <v>702</v>
      </c>
    </row>
    <row r="6" spans="1:10" ht="24.75" thickBot="1" x14ac:dyDescent="0.45">
      <c r="A6" s="3" t="s">
        <v>4</v>
      </c>
      <c r="B6" s="3" t="s">
        <v>709</v>
      </c>
      <c r="C6" s="3" t="s">
        <v>703</v>
      </c>
    </row>
    <row r="7" spans="1:10" ht="24.75" thickBot="1" x14ac:dyDescent="0.45">
      <c r="A7" s="3" t="s">
        <v>5</v>
      </c>
      <c r="B7" s="3" t="s">
        <v>660</v>
      </c>
      <c r="C7" s="3"/>
    </row>
    <row r="11" spans="1:10" ht="24" x14ac:dyDescent="0.4">
      <c r="A11" s="6" t="s">
        <v>711</v>
      </c>
    </row>
  </sheetData>
  <mergeCells count="1">
    <mergeCell ref="A1:C1"/>
  </mergeCells>
  <dataValidations count="2">
    <dataValidation type="list" allowBlank="1" showInputMessage="1" showErrorMessage="1" sqref="F2 F3 F4" xr:uid="{3EB05118-1DF4-455F-9947-876C9D62B4EE}">
      <formula1>$A$2:$C$2</formula1>
    </dataValidation>
    <dataValidation type="list" allowBlank="1" showInputMessage="1" showErrorMessage="1" sqref="G2 G3 G4" xr:uid="{A52D9B42-B21C-4436-AD7C-E7E66999E106}">
      <formula1>INDIRECT(F2)</formula1>
    </dataValidation>
  </dataValidations>
  <hyperlinks>
    <hyperlink ref="J1" location="Index!A1" tooltip="Click Here to Redirect To Index Page" display="Index!A1" xr:uid="{7B237D37-16B1-4ECD-9E16-AF59A365EBCE}"/>
  </hyperlink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A4479-216A-444F-9E94-187D264E86FE}">
  <dimension ref="A1:J13"/>
  <sheetViews>
    <sheetView showGridLines="0" workbookViewId="0">
      <selection activeCell="J1" sqref="J1"/>
    </sheetView>
  </sheetViews>
  <sheetFormatPr defaultRowHeight="15" x14ac:dyDescent="0.25"/>
  <cols>
    <col min="1" max="1" width="12.42578125" bestFit="1" customWidth="1"/>
    <col min="2" max="2" width="22.7109375" customWidth="1"/>
    <col min="3" max="7" width="4.7109375" bestFit="1" customWidth="1"/>
  </cols>
  <sheetData>
    <row r="1" spans="1:10" ht="24.75" thickBot="1" x14ac:dyDescent="0.45">
      <c r="A1" s="1" t="s">
        <v>717</v>
      </c>
      <c r="B1" s="2"/>
      <c r="C1" s="2"/>
      <c r="D1" s="2"/>
      <c r="E1" s="2"/>
      <c r="F1" s="2"/>
      <c r="G1" s="2"/>
      <c r="J1" s="18" t="s">
        <v>1133</v>
      </c>
    </row>
    <row r="2" spans="1:10" ht="21" thickBot="1" x14ac:dyDescent="0.4">
      <c r="A2" s="4" t="s">
        <v>712</v>
      </c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</row>
    <row r="3" spans="1:10" ht="24.75" thickBot="1" x14ac:dyDescent="0.45">
      <c r="A3" s="3" t="s">
        <v>713</v>
      </c>
      <c r="B3" s="3" t="s">
        <v>716</v>
      </c>
      <c r="C3" s="3" t="s">
        <v>716</v>
      </c>
      <c r="D3" s="3" t="s">
        <v>716</v>
      </c>
      <c r="E3" s="3" t="s">
        <v>716</v>
      </c>
      <c r="F3" s="3" t="s">
        <v>716</v>
      </c>
      <c r="G3" s="3" t="s">
        <v>716</v>
      </c>
    </row>
    <row r="4" spans="1:10" ht="24.75" thickBot="1" x14ac:dyDescent="0.45">
      <c r="A4" s="3" t="s">
        <v>366</v>
      </c>
      <c r="B4" s="3">
        <v>85</v>
      </c>
      <c r="C4" s="3">
        <v>75</v>
      </c>
      <c r="D4" s="3">
        <v>78</v>
      </c>
      <c r="E4" s="3">
        <v>18</v>
      </c>
      <c r="F4" s="3">
        <v>68</v>
      </c>
      <c r="G4" s="3">
        <v>78</v>
      </c>
      <c r="I4" s="5" t="s">
        <v>724</v>
      </c>
    </row>
    <row r="5" spans="1:10" ht="24.75" thickBot="1" x14ac:dyDescent="0.45">
      <c r="A5" s="3" t="s">
        <v>714</v>
      </c>
      <c r="B5" s="3">
        <v>70</v>
      </c>
      <c r="C5" s="3">
        <v>30</v>
      </c>
      <c r="D5" s="3">
        <v>33</v>
      </c>
      <c r="E5" s="3">
        <v>63</v>
      </c>
      <c r="F5" s="3">
        <v>73</v>
      </c>
      <c r="G5" s="3">
        <v>83</v>
      </c>
    </row>
    <row r="6" spans="1:10" ht="24.75" thickBot="1" x14ac:dyDescent="0.45">
      <c r="A6" s="3" t="s">
        <v>367</v>
      </c>
      <c r="B6" s="3">
        <v>75</v>
      </c>
      <c r="C6" s="3">
        <v>45</v>
      </c>
      <c r="D6" s="3">
        <v>75</v>
      </c>
      <c r="E6" s="3">
        <v>85</v>
      </c>
      <c r="F6" s="3">
        <v>65</v>
      </c>
      <c r="G6" s="3">
        <v>25</v>
      </c>
    </row>
    <row r="7" spans="1:10" ht="24.75" thickBot="1" x14ac:dyDescent="0.45">
      <c r="A7" s="3" t="s">
        <v>715</v>
      </c>
      <c r="B7" s="3">
        <v>55</v>
      </c>
      <c r="C7" s="3">
        <v>95</v>
      </c>
      <c r="D7" s="3">
        <v>55</v>
      </c>
      <c r="E7" s="3">
        <v>45</v>
      </c>
      <c r="F7" s="3">
        <v>85</v>
      </c>
      <c r="G7" s="3">
        <v>15</v>
      </c>
    </row>
    <row r="9" spans="1:10" ht="24" x14ac:dyDescent="0.4">
      <c r="B9" s="5" t="s">
        <v>718</v>
      </c>
      <c r="C9" s="5">
        <v>1</v>
      </c>
      <c r="D9" s="5" t="s">
        <v>719</v>
      </c>
    </row>
    <row r="10" spans="1:10" ht="24" x14ac:dyDescent="0.4">
      <c r="B10" s="5" t="s">
        <v>366</v>
      </c>
      <c r="C10" s="5">
        <f>HLOOKUP(C9,$A$2:$G$7,3,0)</f>
        <v>85</v>
      </c>
      <c r="D10" s="5" t="s">
        <v>720</v>
      </c>
    </row>
    <row r="11" spans="1:10" ht="24" x14ac:dyDescent="0.4">
      <c r="B11" s="5" t="s">
        <v>714</v>
      </c>
      <c r="C11" s="5">
        <f>HLOOKUP(C9,$A$2:$G$7,4,0)</f>
        <v>70</v>
      </c>
      <c r="D11" s="5" t="s">
        <v>721</v>
      </c>
    </row>
    <row r="12" spans="1:10" ht="24" x14ac:dyDescent="0.4">
      <c r="B12" s="5" t="s">
        <v>367</v>
      </c>
      <c r="C12" s="5">
        <f>HLOOKUP(C9,$A$2:$G$7,5,0)</f>
        <v>75</v>
      </c>
      <c r="D12" s="5" t="s">
        <v>722</v>
      </c>
    </row>
    <row r="13" spans="1:10" ht="24" x14ac:dyDescent="0.4">
      <c r="B13" s="5" t="s">
        <v>715</v>
      </c>
      <c r="C13" s="5">
        <f>HLOOKUP(C9,$A$2:$G$7,6,0)</f>
        <v>55</v>
      </c>
      <c r="D13" s="5" t="s">
        <v>723</v>
      </c>
    </row>
  </sheetData>
  <mergeCells count="1">
    <mergeCell ref="A1:G1"/>
  </mergeCells>
  <hyperlinks>
    <hyperlink ref="J1" location="Index!A1" tooltip="Click Here to Redirect To Index Page" display="Index!A1" xr:uid="{4759AAD4-8273-4125-9440-BC1C595F6566}"/>
  </hyperlink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48C99-6C37-4629-9474-766260FAB195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4.42578125" bestFit="1" customWidth="1"/>
    <col min="2" max="2" width="8.42578125" bestFit="1" customWidth="1"/>
    <col min="3" max="3" width="11" bestFit="1" customWidth="1"/>
    <col min="4" max="4" width="22" bestFit="1" customWidth="1"/>
  </cols>
  <sheetData>
    <row r="1" spans="1:10" ht="24.75" thickBot="1" x14ac:dyDescent="0.45">
      <c r="A1" s="1" t="s">
        <v>725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b">
        <f>ISTEXT(A3)</f>
        <v>1</v>
      </c>
      <c r="D3" s="3" t="s">
        <v>727</v>
      </c>
    </row>
    <row r="4" spans="1:10" ht="24.75" thickBot="1" x14ac:dyDescent="0.45">
      <c r="A4" s="3" t="s">
        <v>726</v>
      </c>
      <c r="B4" s="3">
        <v>33</v>
      </c>
      <c r="C4" s="3" t="b">
        <f t="shared" ref="C4:C7" si="0">ISTEXT(A4)</f>
        <v>1</v>
      </c>
      <c r="D4" s="3" t="s">
        <v>728</v>
      </c>
    </row>
    <row r="5" spans="1:10" ht="24.75" thickBot="1" x14ac:dyDescent="0.45">
      <c r="A5" s="3">
        <v>12345</v>
      </c>
      <c r="B5" s="3">
        <v>44</v>
      </c>
      <c r="C5" s="3" t="b">
        <f t="shared" si="0"/>
        <v>0</v>
      </c>
      <c r="D5" s="3" t="s">
        <v>729</v>
      </c>
    </row>
    <row r="6" spans="1:10" ht="24.75" thickBot="1" x14ac:dyDescent="0.45">
      <c r="A6" s="3" t="s">
        <v>4</v>
      </c>
      <c r="B6" s="3">
        <v>55</v>
      </c>
      <c r="C6" s="3" t="b">
        <f t="shared" si="0"/>
        <v>1</v>
      </c>
      <c r="D6" s="3" t="s">
        <v>730</v>
      </c>
    </row>
    <row r="7" spans="1:10" ht="24.75" thickBot="1" x14ac:dyDescent="0.45">
      <c r="A7" s="3" t="s">
        <v>5</v>
      </c>
      <c r="B7" s="3">
        <v>66</v>
      </c>
      <c r="C7" s="3" t="b">
        <f t="shared" si="0"/>
        <v>1</v>
      </c>
      <c r="D7" s="3" t="s">
        <v>731</v>
      </c>
    </row>
    <row r="11" spans="1:10" ht="24" x14ac:dyDescent="0.4">
      <c r="A11" s="6" t="s">
        <v>732</v>
      </c>
    </row>
  </sheetData>
  <mergeCells count="1">
    <mergeCell ref="A1:D1"/>
  </mergeCells>
  <hyperlinks>
    <hyperlink ref="J1" location="Index!A1" tooltip="Click Here to Redirect To Index Page" display="Index!A1" xr:uid="{CDF34AD4-F1A1-41E8-ADBE-701C74A9E2A7}"/>
  </hyperlink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5B231-D6AF-4180-99F3-4D218FDBA33F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4.42578125" bestFit="1" customWidth="1"/>
    <col min="3" max="3" width="11" bestFit="1" customWidth="1"/>
    <col min="4" max="4" width="28.28515625" bestFit="1" customWidth="1"/>
  </cols>
  <sheetData>
    <row r="1" spans="1:10" ht="24.75" thickBot="1" x14ac:dyDescent="0.45">
      <c r="A1" s="1" t="s">
        <v>733</v>
      </c>
      <c r="B1" s="2"/>
      <c r="C1" s="2"/>
      <c r="D1" s="2"/>
      <c r="J1" s="18" t="s">
        <v>1133</v>
      </c>
    </row>
    <row r="2" spans="1:10" ht="21" thickBot="1" x14ac:dyDescent="0.4">
      <c r="A2" s="4" t="s">
        <v>0</v>
      </c>
      <c r="B2" s="4" t="s">
        <v>344</v>
      </c>
      <c r="C2" s="4" t="s">
        <v>7</v>
      </c>
      <c r="D2" s="4" t="s">
        <v>8</v>
      </c>
    </row>
    <row r="3" spans="1:10" ht="24.75" thickBot="1" x14ac:dyDescent="0.45">
      <c r="A3" s="3" t="s">
        <v>1</v>
      </c>
      <c r="B3" s="3">
        <v>22</v>
      </c>
      <c r="C3" s="3" t="b">
        <f>ISNUMBER(B3)</f>
        <v>1</v>
      </c>
      <c r="D3" s="3" t="s">
        <v>734</v>
      </c>
    </row>
    <row r="4" spans="1:10" ht="24.75" thickBot="1" x14ac:dyDescent="0.45">
      <c r="A4" s="3" t="s">
        <v>2</v>
      </c>
      <c r="B4" s="3" t="s">
        <v>726</v>
      </c>
      <c r="C4" s="3" t="b">
        <f t="shared" ref="C4:C7" si="0">ISNUMBER(B4)</f>
        <v>0</v>
      </c>
      <c r="D4" s="3" t="s">
        <v>735</v>
      </c>
    </row>
    <row r="5" spans="1:10" ht="24.75" thickBot="1" x14ac:dyDescent="0.45">
      <c r="A5" s="3" t="s">
        <v>3</v>
      </c>
      <c r="B5" s="3">
        <v>12345</v>
      </c>
      <c r="C5" s="3" t="b">
        <f t="shared" si="0"/>
        <v>1</v>
      </c>
      <c r="D5" s="3" t="s">
        <v>736</v>
      </c>
    </row>
    <row r="6" spans="1:10" ht="24.75" thickBot="1" x14ac:dyDescent="0.45">
      <c r="A6" s="3" t="s">
        <v>4</v>
      </c>
      <c r="B6" s="3">
        <v>55</v>
      </c>
      <c r="C6" s="3" t="b">
        <f t="shared" si="0"/>
        <v>1</v>
      </c>
      <c r="D6" s="3" t="s">
        <v>737</v>
      </c>
    </row>
    <row r="7" spans="1:10" ht="24.75" thickBot="1" x14ac:dyDescent="0.45">
      <c r="A7" s="3" t="s">
        <v>5</v>
      </c>
      <c r="B7" s="3">
        <v>66</v>
      </c>
      <c r="C7" s="3" t="b">
        <f t="shared" si="0"/>
        <v>1</v>
      </c>
      <c r="D7" s="3" t="s">
        <v>738</v>
      </c>
    </row>
    <row r="11" spans="1:10" ht="24" x14ac:dyDescent="0.4">
      <c r="A11" s="6" t="s">
        <v>739</v>
      </c>
    </row>
  </sheetData>
  <mergeCells count="1">
    <mergeCell ref="A1:D1"/>
  </mergeCells>
  <hyperlinks>
    <hyperlink ref="J1" location="Index!A1" tooltip="Click Here to Redirect To Index Page" display="Index!A1" xr:uid="{D337125F-6EAA-4168-9056-1E2E22B2D4C8}"/>
  </hyperlink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3DB48-D0B2-4779-9F0A-E3E9146D5154}">
  <dimension ref="A1:J11"/>
  <sheetViews>
    <sheetView showGridLines="0" workbookViewId="0">
      <selection activeCell="J1" sqref="J1"/>
    </sheetView>
  </sheetViews>
  <sheetFormatPr defaultRowHeight="15" x14ac:dyDescent="0.25"/>
  <cols>
    <col min="1" max="1" width="11.85546875" bestFit="1" customWidth="1"/>
    <col min="2" max="2" width="11" bestFit="1" customWidth="1"/>
    <col min="3" max="3" width="24.7109375" bestFit="1" customWidth="1"/>
  </cols>
  <sheetData>
    <row r="1" spans="1:10" ht="24.75" thickBot="1" x14ac:dyDescent="0.45">
      <c r="A1" s="1" t="s">
        <v>740</v>
      </c>
      <c r="B1" s="2"/>
      <c r="C1" s="2"/>
      <c r="J1" s="18" t="s">
        <v>1133</v>
      </c>
    </row>
    <row r="2" spans="1:10" ht="21" thickBot="1" x14ac:dyDescent="0.4">
      <c r="A2" s="4" t="s">
        <v>0</v>
      </c>
      <c r="B2" s="4" t="s">
        <v>7</v>
      </c>
      <c r="C2" s="4" t="s">
        <v>8</v>
      </c>
    </row>
    <row r="3" spans="1:10" ht="24.75" thickBot="1" x14ac:dyDescent="0.45">
      <c r="A3" s="3" t="s">
        <v>1</v>
      </c>
      <c r="B3" s="3" t="b">
        <f>ISBLANK(A3)</f>
        <v>0</v>
      </c>
      <c r="C3" s="3" t="s">
        <v>741</v>
      </c>
    </row>
    <row r="4" spans="1:10" ht="24.75" thickBot="1" x14ac:dyDescent="0.45">
      <c r="A4" s="3" t="s">
        <v>2</v>
      </c>
      <c r="B4" s="3" t="b">
        <f t="shared" ref="B4:B7" si="0">ISBLANK(A4)</f>
        <v>0</v>
      </c>
      <c r="C4" s="3" t="s">
        <v>742</v>
      </c>
    </row>
    <row r="5" spans="1:10" ht="24.75" thickBot="1" x14ac:dyDescent="0.45">
      <c r="A5" s="3" t="s">
        <v>3</v>
      </c>
      <c r="B5" s="3" t="b">
        <f t="shared" si="0"/>
        <v>0</v>
      </c>
      <c r="C5" s="3" t="s">
        <v>743</v>
      </c>
    </row>
    <row r="6" spans="1:10" ht="24.75" thickBot="1" x14ac:dyDescent="0.45">
      <c r="A6" s="3" t="s">
        <v>4</v>
      </c>
      <c r="B6" s="3" t="b">
        <f t="shared" si="0"/>
        <v>0</v>
      </c>
      <c r="C6" s="3" t="s">
        <v>744</v>
      </c>
    </row>
    <row r="7" spans="1:10" ht="24.75" thickBot="1" x14ac:dyDescent="0.45">
      <c r="A7" s="3" t="s">
        <v>5</v>
      </c>
      <c r="B7" s="3" t="b">
        <f t="shared" si="0"/>
        <v>0</v>
      </c>
      <c r="C7" s="3" t="s">
        <v>745</v>
      </c>
    </row>
    <row r="11" spans="1:10" ht="24" x14ac:dyDescent="0.4">
      <c r="A11" s="6" t="s">
        <v>746</v>
      </c>
    </row>
  </sheetData>
  <mergeCells count="1">
    <mergeCell ref="A1:C1"/>
  </mergeCells>
  <hyperlinks>
    <hyperlink ref="J1" location="Index!A1" tooltip="Click Here to Redirect To Index Page" display="Index!A1" xr:uid="{15C9D775-1A2D-42A3-9540-182A9E5BF7A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152</vt:i4>
      </vt:variant>
      <vt:variant>
        <vt:lpstr>Named Ranges</vt:lpstr>
      </vt:variant>
      <vt:variant>
        <vt:i4>28</vt:i4>
      </vt:variant>
    </vt:vector>
  </HeadingPairs>
  <TitlesOfParts>
    <vt:vector size="180" baseType="lpstr">
      <vt:lpstr>Index</vt:lpstr>
      <vt:lpstr>Lower_Function</vt:lpstr>
      <vt:lpstr>Upper_Function</vt:lpstr>
      <vt:lpstr>Proper_Function</vt:lpstr>
      <vt:lpstr>Exact_Compare_Two_Cols</vt:lpstr>
      <vt:lpstr>Substitute_Function</vt:lpstr>
      <vt:lpstr>Search_Function</vt:lpstr>
      <vt:lpstr>Left_Function</vt:lpstr>
      <vt:lpstr>Len_Function</vt:lpstr>
      <vt:lpstr>Right_Function</vt:lpstr>
      <vt:lpstr>Mid_Function</vt:lpstr>
      <vt:lpstr>Replace_Function</vt:lpstr>
      <vt:lpstr>Rept_Function</vt:lpstr>
      <vt:lpstr>Find_Function</vt:lpstr>
      <vt:lpstr>Find_Function_Extract_CharNumb</vt:lpstr>
      <vt:lpstr>Trim Function</vt:lpstr>
      <vt:lpstr>Concatenate_Function</vt:lpstr>
      <vt:lpstr>Exact_Proper_Function</vt:lpstr>
      <vt:lpstr>Exact_Upper_Function</vt:lpstr>
      <vt:lpstr>Exact_Lower_Function</vt:lpstr>
      <vt:lpstr>Exact_Left_Function</vt:lpstr>
      <vt:lpstr>Exact_Right_Function</vt:lpstr>
      <vt:lpstr>Exact_Len_Function</vt:lpstr>
      <vt:lpstr>Exact_Wild_Scnd</vt:lpstr>
      <vt:lpstr>Exact_Wild_Secnd</vt:lpstr>
      <vt:lpstr>ISOWEEKNUM</vt:lpstr>
      <vt:lpstr>Year_Function</vt:lpstr>
      <vt:lpstr>Month_Function</vt:lpstr>
      <vt:lpstr>Now_Function</vt:lpstr>
      <vt:lpstr>Day_Function</vt:lpstr>
      <vt:lpstr>Date_Function</vt:lpstr>
      <vt:lpstr>Days360_Function</vt:lpstr>
      <vt:lpstr>NetWorkDays_Function</vt:lpstr>
      <vt:lpstr>Minute_Function</vt:lpstr>
      <vt:lpstr>Hour_Function</vt:lpstr>
      <vt:lpstr>Add_Time_Hrs_Mins_Secs</vt:lpstr>
      <vt:lpstr>Text_Day_Name</vt:lpstr>
      <vt:lpstr>Text_Month_Name</vt:lpstr>
      <vt:lpstr>Dates_From_Now</vt:lpstr>
      <vt:lpstr>Text_Date_YYYYMMDD</vt:lpstr>
      <vt:lpstr>Text_Date_MMYYYYDD</vt:lpstr>
      <vt:lpstr>Today_Function</vt:lpstr>
      <vt:lpstr>OR_Operator</vt:lpstr>
      <vt:lpstr>AND_Operator</vt:lpstr>
      <vt:lpstr>NOT_Operator</vt:lpstr>
      <vt:lpstr>OR_Operator_with_IF_Condition</vt:lpstr>
      <vt:lpstr>IF_Condition_Assign_Grades</vt:lpstr>
      <vt:lpstr>If_Condition_Pass_Or_Fail</vt:lpstr>
      <vt:lpstr>IF_Condition_Using_Max</vt:lpstr>
      <vt:lpstr>IF_Condition_Using_Min</vt:lpstr>
      <vt:lpstr>And_Operator_with_IF_Condition</vt:lpstr>
      <vt:lpstr>NestedIF_Condns_Grading_Price</vt:lpstr>
      <vt:lpstr>Min_Function</vt:lpstr>
      <vt:lpstr>Max_Function</vt:lpstr>
      <vt:lpstr>Small_Function</vt:lpstr>
      <vt:lpstr>Large_Function</vt:lpstr>
      <vt:lpstr>Count_Function</vt:lpstr>
      <vt:lpstr>CountIF_Function</vt:lpstr>
      <vt:lpstr>CountA_Function</vt:lpstr>
      <vt:lpstr>Count_Blank_Cells_Using_CountIF</vt:lpstr>
      <vt:lpstr>Count_NonTextCells_UsingCountIF</vt:lpstr>
      <vt:lpstr>CountIF_FourthChar_As_L</vt:lpstr>
      <vt:lpstr>CountIF_Partial_Match_PP</vt:lpstr>
      <vt:lpstr>CountIF_3rd_Last_A</vt:lpstr>
      <vt:lpstr>CountIF_3rd_Char_A</vt:lpstr>
      <vt:lpstr>CountIF_First_Last_AE</vt:lpstr>
      <vt:lpstr>CountIf_With_Single_Criteria</vt:lpstr>
      <vt:lpstr>Count_NonBlank_CountIF</vt:lpstr>
      <vt:lpstr>CountIF_Function_With_Dates</vt:lpstr>
      <vt:lpstr>CountIf_Sum_Multiple_Criterias</vt:lpstr>
      <vt:lpstr>Average_Function</vt:lpstr>
      <vt:lpstr>AverageIF_Function</vt:lpstr>
      <vt:lpstr>AvgIF_Partial_Match_PP</vt:lpstr>
      <vt:lpstr>Count_The_Named_Range</vt:lpstr>
      <vt:lpstr>Avg_The_Named_Range</vt:lpstr>
      <vt:lpstr>Average_The_Named_Range</vt:lpstr>
      <vt:lpstr>AvgIF_Multi_Condns</vt:lpstr>
      <vt:lpstr>CountA_The_Named_Range</vt:lpstr>
      <vt:lpstr>Address_Function</vt:lpstr>
      <vt:lpstr>Row_Function</vt:lpstr>
      <vt:lpstr>Rows_Function</vt:lpstr>
      <vt:lpstr>Column_Function</vt:lpstr>
      <vt:lpstr>Choose_Function</vt:lpstr>
      <vt:lpstr>VLookup_TotalCost_Calculation</vt:lpstr>
      <vt:lpstr>Match_Function</vt:lpstr>
      <vt:lpstr>VLookup_Grades_With_ApproxMatch</vt:lpstr>
      <vt:lpstr>Compare_Two_Lists_Only_In_First</vt:lpstr>
      <vt:lpstr>Compare_Two_Lists_Only_In_Secnd</vt:lpstr>
      <vt:lpstr>ISNA_With_VLookup</vt:lpstr>
      <vt:lpstr>ISError_With_VLookup</vt:lpstr>
      <vt:lpstr>Index_Match_Approx_Rng</vt:lpstr>
      <vt:lpstr>Index_Function</vt:lpstr>
      <vt:lpstr>Index_Function_Ex</vt:lpstr>
      <vt:lpstr>Indirect_dropdown</vt:lpstr>
      <vt:lpstr>Multi_Dropdown</vt:lpstr>
      <vt:lpstr>HLookup</vt:lpstr>
      <vt:lpstr>IsText_Function</vt:lpstr>
      <vt:lpstr>IsNumber_Function</vt:lpstr>
      <vt:lpstr>IsBlank_Function</vt:lpstr>
      <vt:lpstr>IsNonText_Function</vt:lpstr>
      <vt:lpstr>IsOdd_Function</vt:lpstr>
      <vt:lpstr>IsEven_Function</vt:lpstr>
      <vt:lpstr>IsFormula_Function</vt:lpstr>
      <vt:lpstr>Cell_Function_info_type_address</vt:lpstr>
      <vt:lpstr>Cell_Function_info_type_content</vt:lpstr>
      <vt:lpstr>Cell_Function_info_FileName</vt:lpstr>
      <vt:lpstr>Cell_Function_infotype_Col</vt:lpstr>
      <vt:lpstr>Cell_Function_infotype_Row</vt:lpstr>
      <vt:lpstr>Cell_Function_infotype_Width</vt:lpstr>
      <vt:lpstr>Cell_Function_infotype_Type</vt:lpstr>
      <vt:lpstr>Sheet_Function</vt:lpstr>
      <vt:lpstr>SumIF_Partial_Match_PP</vt:lpstr>
      <vt:lpstr>Sqrt_Function</vt:lpstr>
      <vt:lpstr>Even_Function</vt:lpstr>
      <vt:lpstr>Odd_Function</vt:lpstr>
      <vt:lpstr>Mod_Function</vt:lpstr>
      <vt:lpstr>Quotient_Function</vt:lpstr>
      <vt:lpstr>Roman_Function</vt:lpstr>
      <vt:lpstr>Round_Function</vt:lpstr>
      <vt:lpstr>Roundup_Function</vt:lpstr>
      <vt:lpstr>RoundDown_Function</vt:lpstr>
      <vt:lpstr>SumIF_Function</vt:lpstr>
      <vt:lpstr>Sum_Function</vt:lpstr>
      <vt:lpstr>SumIF_Function_Dates</vt:lpstr>
      <vt:lpstr>SumIF_Multi_Condns</vt:lpstr>
      <vt:lpstr>SumIFs_Function_With_Dates</vt:lpstr>
      <vt:lpstr>SumIFs_Function_With_Wildcard</vt:lpstr>
      <vt:lpstr>SumIF_Based_On_WildCard_Chactr</vt:lpstr>
      <vt:lpstr>Sum_The_Named_Range</vt:lpstr>
      <vt:lpstr>ABS_Function</vt:lpstr>
      <vt:lpstr>Aggregate_Average</vt:lpstr>
      <vt:lpstr>Aggregate_Count</vt:lpstr>
      <vt:lpstr>Aggregate_CountA</vt:lpstr>
      <vt:lpstr>Aggregate_Max</vt:lpstr>
      <vt:lpstr>Aggregate_Min</vt:lpstr>
      <vt:lpstr>Sum_Large_Three_Values</vt:lpstr>
      <vt:lpstr>Rank_Function_Asc</vt:lpstr>
      <vt:lpstr>Rank_Function_Desc</vt:lpstr>
      <vt:lpstr>Rank_In_Asc_Dupes</vt:lpstr>
      <vt:lpstr>Rank_In_Desc_Dupes</vt:lpstr>
      <vt:lpstr>SNo_Using_IsBlank_Fun</vt:lpstr>
      <vt:lpstr>Split_the_Left_Of_Text</vt:lpstr>
      <vt:lpstr>Split_the_Right_Of_Text</vt:lpstr>
      <vt:lpstr>Split_the_Left_Of_Space</vt:lpstr>
      <vt:lpstr>Split_the_Right_Of_Space</vt:lpstr>
      <vt:lpstr>MID_Function_Extract_GmailIDs</vt:lpstr>
      <vt:lpstr>Remove_Last_Two_Chars_Left_Len</vt:lpstr>
      <vt:lpstr>Remove_Duplicates_IF_CountIF</vt:lpstr>
      <vt:lpstr>Retrieve_Duplicates_IF_CountIF</vt:lpstr>
      <vt:lpstr>Replace_Using_IF_And_Left_Func</vt:lpstr>
      <vt:lpstr>Dates_With_increasing</vt:lpstr>
      <vt:lpstr>Dates_With_Decr</vt:lpstr>
      <vt:lpstr>AverageAFive</vt:lpstr>
      <vt:lpstr>AverageAFour</vt:lpstr>
      <vt:lpstr>AverageAOne</vt:lpstr>
      <vt:lpstr>AverageAThree</vt:lpstr>
      <vt:lpstr>AverageATwo</vt:lpstr>
      <vt:lpstr>AverageFive</vt:lpstr>
      <vt:lpstr>AverageFour</vt:lpstr>
      <vt:lpstr>AverageOne</vt:lpstr>
      <vt:lpstr>AverageThree</vt:lpstr>
      <vt:lpstr>AverageTwo</vt:lpstr>
      <vt:lpstr>CountAFive</vt:lpstr>
      <vt:lpstr>CountAFour</vt:lpstr>
      <vt:lpstr>CountAOne</vt:lpstr>
      <vt:lpstr>CountAThree</vt:lpstr>
      <vt:lpstr>CountATwo</vt:lpstr>
      <vt:lpstr>CountFive</vt:lpstr>
      <vt:lpstr>CountFour</vt:lpstr>
      <vt:lpstr>CountOne</vt:lpstr>
      <vt:lpstr>CountThree</vt:lpstr>
      <vt:lpstr>CountTwo</vt:lpstr>
      <vt:lpstr>Five</vt:lpstr>
      <vt:lpstr>Four</vt:lpstr>
      <vt:lpstr>Fruits</vt:lpstr>
      <vt:lpstr>One</vt:lpstr>
      <vt:lpstr>Stationary</vt:lpstr>
      <vt:lpstr>Three</vt:lpstr>
      <vt:lpstr>Two</vt:lpstr>
      <vt:lpstr>Zones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2021-03-05T06:14:52Z</dcterms:created>
  <dcterms:modified xsi:type="dcterms:W3CDTF">2021-03-05T06:14:57Z</dcterms:modified>
</cp:coreProperties>
</file>